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National Accounts\Summary\"/>
    </mc:Choice>
  </mc:AlternateContent>
  <bookViews>
    <workbookView xWindow="0" yWindow="0" windowWidth="20490" windowHeight="7620"/>
  </bookViews>
  <sheets>
    <sheet name="Constant" sheetId="1" r:id="rId1"/>
  </sheets>
  <definedNames>
    <definedName name="_xlnm.Print_Area" localSheetId="0">Constant!$A$2:$D$69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5" i="1" l="1"/>
  <c r="U65" i="1"/>
  <c r="Y53" i="1"/>
  <c r="Y65" i="1" l="1"/>
  <c r="Y55" i="1"/>
  <c r="W67" i="1"/>
  <c r="Y67" i="1"/>
  <c r="U58" i="1" l="1"/>
  <c r="O58" i="1"/>
  <c r="K58" i="1"/>
  <c r="Y58" i="1"/>
  <c r="I58" i="1"/>
  <c r="E58" i="1"/>
  <c r="W58" i="1"/>
  <c r="G58" i="1"/>
  <c r="S58" i="1"/>
  <c r="C58" i="1"/>
  <c r="Q58" i="1"/>
  <c r="M58" i="1"/>
  <c r="Y50" i="1" l="1"/>
  <c r="Y66" i="1" l="1"/>
  <c r="M65" i="1"/>
  <c r="W63" i="1"/>
  <c r="G63" i="1"/>
  <c r="O50" i="1"/>
  <c r="S61" i="1"/>
  <c r="C61" i="1"/>
  <c r="K60" i="1"/>
  <c r="O59" i="1"/>
  <c r="M53" i="1"/>
  <c r="Q47" i="1"/>
  <c r="S57" i="1"/>
  <c r="C57" i="1"/>
  <c r="S56" i="1"/>
  <c r="C56" i="1"/>
  <c r="I55" i="1"/>
  <c r="I18" i="1"/>
  <c r="Q63" i="1"/>
  <c r="E60" i="1"/>
  <c r="Q59" i="1"/>
  <c r="O53" i="1"/>
  <c r="S18" i="1"/>
  <c r="S55" i="1"/>
  <c r="S65" i="1"/>
  <c r="C65" i="1"/>
  <c r="M63" i="1"/>
  <c r="U50" i="1"/>
  <c r="E50" i="1"/>
  <c r="Q61" i="1"/>
  <c r="Y60" i="1"/>
  <c r="I60" i="1"/>
  <c r="M59" i="1"/>
  <c r="K53" i="1"/>
  <c r="O47" i="1"/>
  <c r="Y57" i="1"/>
  <c r="I57" i="1"/>
  <c r="Y56" i="1"/>
  <c r="Y18" i="1"/>
  <c r="I56" i="1"/>
  <c r="O55" i="1"/>
  <c r="O18" i="1"/>
  <c r="E55" i="1"/>
  <c r="E18" i="1"/>
  <c r="O65" i="1"/>
  <c r="U61" i="1"/>
  <c r="Y59" i="1"/>
  <c r="K47" i="1"/>
  <c r="C55" i="1"/>
  <c r="C18" i="1"/>
  <c r="Q65" i="1"/>
  <c r="K63" i="1"/>
  <c r="S50" i="1"/>
  <c r="C50" i="1"/>
  <c r="O61" i="1"/>
  <c r="O60" i="1"/>
  <c r="S59" i="1"/>
  <c r="C59" i="1"/>
  <c r="Q53" i="1"/>
  <c r="M47" i="1"/>
  <c r="O57" i="1"/>
  <c r="O56" i="1"/>
  <c r="M55" i="1"/>
  <c r="M18" i="1"/>
  <c r="Q50" i="1"/>
  <c r="E61" i="1"/>
  <c r="M60" i="1"/>
  <c r="G53" i="1"/>
  <c r="C47" i="1"/>
  <c r="K55" i="1"/>
  <c r="K18" i="1"/>
  <c r="E65" i="1"/>
  <c r="O63" i="1"/>
  <c r="W50" i="1"/>
  <c r="G50" i="1"/>
  <c r="K61" i="1"/>
  <c r="S60" i="1"/>
  <c r="C60" i="1"/>
  <c r="W59" i="1"/>
  <c r="G59" i="1"/>
  <c r="U53" i="1"/>
  <c r="E53" i="1"/>
  <c r="Y47" i="1"/>
  <c r="I47" i="1"/>
  <c r="K57" i="1"/>
  <c r="K56" i="1"/>
  <c r="Q18" i="1"/>
  <c r="Q55" i="1"/>
  <c r="M61" i="1"/>
  <c r="S47" i="1"/>
  <c r="E57" i="1"/>
  <c r="E56" i="1"/>
  <c r="K65" i="1"/>
  <c r="U63" i="1"/>
  <c r="E63" i="1"/>
  <c r="M50" i="1"/>
  <c r="Y61" i="1"/>
  <c r="I61" i="1"/>
  <c r="Q60" i="1"/>
  <c r="U59" i="1"/>
  <c r="E59" i="1"/>
  <c r="S53" i="1"/>
  <c r="C53" i="1"/>
  <c r="W47" i="1"/>
  <c r="G47" i="1"/>
  <c r="Q57" i="1"/>
  <c r="Q56" i="1"/>
  <c r="W55" i="1"/>
  <c r="W18" i="1"/>
  <c r="G55" i="1"/>
  <c r="G18" i="1"/>
  <c r="U55" i="1"/>
  <c r="U18" i="1"/>
  <c r="I63" i="1"/>
  <c r="U60" i="1"/>
  <c r="M57" i="1"/>
  <c r="M56" i="1"/>
  <c r="I65" i="1"/>
  <c r="S63" i="1"/>
  <c r="C63" i="1"/>
  <c r="K50" i="1"/>
  <c r="W61" i="1"/>
  <c r="G61" i="1"/>
  <c r="W60" i="1"/>
  <c r="G60" i="1"/>
  <c r="K59" i="1"/>
  <c r="I53" i="1"/>
  <c r="U47" i="1"/>
  <c r="E47" i="1"/>
  <c r="W57" i="1"/>
  <c r="G57" i="1"/>
  <c r="W56" i="1"/>
  <c r="G56" i="1"/>
  <c r="G65" i="1"/>
  <c r="Y63" i="1"/>
  <c r="I50" i="1"/>
  <c r="I59" i="1"/>
  <c r="W53" i="1"/>
  <c r="U57" i="1"/>
  <c r="U56" i="1"/>
  <c r="E26" i="1" l="1"/>
  <c r="O26" i="1"/>
  <c r="I26" i="1"/>
  <c r="C26" i="1"/>
  <c r="U26" i="1"/>
  <c r="Q26" i="1"/>
  <c r="G26" i="1"/>
  <c r="U54" i="1"/>
  <c r="Q54" i="1"/>
  <c r="O43" i="1"/>
  <c r="C49" i="1"/>
  <c r="W52" i="1"/>
  <c r="W15" i="1"/>
  <c r="C52" i="1"/>
  <c r="C15" i="1"/>
  <c r="S52" i="1"/>
  <c r="S15" i="1"/>
  <c r="E43" i="1"/>
  <c r="G46" i="1"/>
  <c r="G9" i="1"/>
  <c r="U48" i="1"/>
  <c r="W64" i="1"/>
  <c r="O66" i="1"/>
  <c r="U43" i="1"/>
  <c r="I43" i="1"/>
  <c r="M43" i="1"/>
  <c r="S48" i="1"/>
  <c r="M64" i="1"/>
  <c r="S64" i="1"/>
  <c r="C66" i="1"/>
  <c r="G66" i="1"/>
  <c r="S67" i="1"/>
  <c r="Q46" i="1"/>
  <c r="Q43" i="1"/>
  <c r="Y52" i="1"/>
  <c r="Y15" i="1"/>
  <c r="S46" i="1"/>
  <c r="O48" i="1"/>
  <c r="E49" i="1"/>
  <c r="E64" i="1"/>
  <c r="W66" i="1"/>
  <c r="K67" i="1"/>
  <c r="M9" i="1"/>
  <c r="I9" i="1"/>
  <c r="Y64" i="1"/>
  <c r="Y62" i="1" s="1"/>
  <c r="Q52" i="1"/>
  <c r="Q15" i="1"/>
  <c r="G43" i="1"/>
  <c r="Y43" i="1"/>
  <c r="M52" i="1"/>
  <c r="M15" i="1"/>
  <c r="O46" i="1"/>
  <c r="C48" i="1"/>
  <c r="E48" i="1"/>
  <c r="Q66" i="1"/>
  <c r="U67" i="1"/>
  <c r="C67" i="1"/>
  <c r="K66" i="1"/>
  <c r="M67" i="1"/>
  <c r="G54" i="1"/>
  <c r="W54" i="1"/>
  <c r="M26" i="1"/>
  <c r="S54" i="1"/>
  <c r="W9" i="1"/>
  <c r="Y9" i="1"/>
  <c r="S9" i="1"/>
  <c r="Y26" i="1"/>
  <c r="K49" i="1"/>
  <c r="K15" i="1"/>
  <c r="K52" i="1"/>
  <c r="C43" i="1"/>
  <c r="C46" i="1"/>
  <c r="C9" i="1"/>
  <c r="U46" i="1"/>
  <c r="I48" i="1"/>
  <c r="M48" i="1"/>
  <c r="I64" i="1"/>
  <c r="I66" i="1"/>
  <c r="O64" i="1"/>
  <c r="S43" i="1"/>
  <c r="W43" i="1"/>
  <c r="I46" i="1"/>
  <c r="O52" i="1"/>
  <c r="O15" i="1"/>
  <c r="I52" i="1"/>
  <c r="I15" i="1"/>
  <c r="W48" i="1"/>
  <c r="Q48" i="1"/>
  <c r="G64" i="1"/>
  <c r="U64" i="1"/>
  <c r="E67" i="1"/>
  <c r="K54" i="1"/>
  <c r="M54" i="1"/>
  <c r="I54" i="1"/>
  <c r="W26" i="1"/>
  <c r="M46" i="1"/>
  <c r="M66" i="1"/>
  <c r="G52" i="1"/>
  <c r="G15" i="1"/>
  <c r="K43" i="1"/>
  <c r="W46" i="1"/>
  <c r="K48" i="1"/>
  <c r="Y48" i="1"/>
  <c r="G49" i="1"/>
  <c r="K64" i="1"/>
  <c r="E66" i="1"/>
  <c r="G67" i="1"/>
  <c r="O67" i="1"/>
  <c r="E52" i="1"/>
  <c r="E15" i="1"/>
  <c r="Y46" i="1"/>
  <c r="Q64" i="1"/>
  <c r="U52" i="1"/>
  <c r="U15" i="1"/>
  <c r="K46" i="1"/>
  <c r="K9" i="1"/>
  <c r="E46" i="1"/>
  <c r="E9" i="1"/>
  <c r="G48" i="1"/>
  <c r="C64" i="1"/>
  <c r="S66" i="1"/>
  <c r="U66" i="1"/>
  <c r="Q67" i="1"/>
  <c r="I67" i="1"/>
  <c r="S26" i="1"/>
  <c r="K26" i="1"/>
  <c r="C54" i="1"/>
  <c r="E54" i="1"/>
  <c r="O54" i="1"/>
  <c r="Y54" i="1"/>
  <c r="C62" i="1" l="1"/>
  <c r="C45" i="1"/>
  <c r="M62" i="1"/>
  <c r="E45" i="1"/>
  <c r="K45" i="1"/>
  <c r="G62" i="1"/>
  <c r="Q51" i="1"/>
  <c r="W62" i="1"/>
  <c r="K62" i="1"/>
  <c r="G51" i="1"/>
  <c r="E62" i="1"/>
  <c r="U62" i="1"/>
  <c r="U51" i="1"/>
  <c r="O62" i="1"/>
  <c r="I62" i="1"/>
  <c r="S62" i="1"/>
  <c r="Q62" i="1"/>
  <c r="S8" i="1"/>
  <c r="K8" i="1"/>
  <c r="U49" i="1"/>
  <c r="U45" i="1" s="1"/>
  <c r="Q49" i="1"/>
  <c r="Q45" i="1" s="1"/>
  <c r="O51" i="1"/>
  <c r="C8" i="1"/>
  <c r="M51" i="1"/>
  <c r="Q9" i="1"/>
  <c r="E8" i="1"/>
  <c r="W8" i="1"/>
  <c r="U9" i="1"/>
  <c r="S49" i="1"/>
  <c r="S45" i="1" s="1"/>
  <c r="W49" i="1"/>
  <c r="W45" i="1" s="1"/>
  <c r="I49" i="1"/>
  <c r="I45" i="1" s="1"/>
  <c r="G8" i="1"/>
  <c r="S51" i="1"/>
  <c r="E51" i="1"/>
  <c r="O49" i="1"/>
  <c r="O45" i="1" s="1"/>
  <c r="M8" i="1"/>
  <c r="I51" i="1"/>
  <c r="K51" i="1"/>
  <c r="Y51" i="1"/>
  <c r="G45" i="1"/>
  <c r="W51" i="1"/>
  <c r="Y8" i="1"/>
  <c r="I8" i="1"/>
  <c r="Y49" i="1"/>
  <c r="Y45" i="1" s="1"/>
  <c r="O9" i="1"/>
  <c r="M49" i="1"/>
  <c r="M45" i="1" s="1"/>
  <c r="C51" i="1"/>
  <c r="U44" i="1" l="1"/>
  <c r="U42" i="1" s="1"/>
  <c r="C44" i="1"/>
  <c r="C42" i="1" s="1"/>
  <c r="G44" i="1"/>
  <c r="G42" i="1" s="1"/>
  <c r="Q44" i="1"/>
  <c r="Q42" i="1" s="1"/>
  <c r="E44" i="1"/>
  <c r="E42" i="1" s="1"/>
  <c r="K44" i="1"/>
  <c r="K42" i="1" s="1"/>
  <c r="M44" i="1"/>
  <c r="M42" i="1" s="1"/>
  <c r="O44" i="1"/>
  <c r="O42" i="1" s="1"/>
  <c r="S44" i="1"/>
  <c r="S42" i="1" s="1"/>
  <c r="Y44" i="1"/>
  <c r="Y42" i="1" s="1"/>
  <c r="I44" i="1"/>
  <c r="I42" i="1" s="1"/>
  <c r="I6" i="1"/>
  <c r="M6" i="1"/>
  <c r="U8" i="1"/>
  <c r="E6" i="1"/>
  <c r="Q8" i="1"/>
  <c r="K6" i="1"/>
  <c r="O8" i="1"/>
  <c r="W44" i="1"/>
  <c r="W42" i="1" s="1"/>
  <c r="W6" i="1"/>
  <c r="C6" i="1"/>
  <c r="S6" i="1"/>
  <c r="Y6" i="1"/>
  <c r="G6" i="1"/>
  <c r="U6" i="1" l="1"/>
  <c r="O6" i="1"/>
  <c r="Q6" i="1"/>
</calcChain>
</file>

<file path=xl/sharedStrings.xml><?xml version="1.0" encoding="utf-8"?>
<sst xmlns="http://schemas.openxmlformats.org/spreadsheetml/2006/main" count="84" uniqueCount="46">
  <si>
    <r>
      <t xml:space="preserve">CARICOM: Gross  Domestic Product In Constant 2012 Prices </t>
    </r>
    <r>
      <rPr>
        <b/>
        <vertAlign val="superscript"/>
        <sz val="10"/>
        <rFont val="Arial"/>
        <family val="2"/>
      </rPr>
      <t>1</t>
    </r>
  </si>
  <si>
    <t>Millions of EC dollars</t>
  </si>
  <si>
    <t>COUNTRIES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</si>
  <si>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</si>
  <si>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</si>
  <si>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</si>
  <si>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</si>
  <si>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</si>
  <si>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</si>
  <si>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</si>
  <si>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</si>
  <si>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</si>
  <si>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</si>
  <si>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</si>
  <si>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CARIBBEAN COMMUNITY</t>
  </si>
  <si>
    <t>THE BAHAMAS</t>
  </si>
  <si>
    <t>CSME</t>
  </si>
  <si>
    <t>MDCs</t>
  </si>
  <si>
    <t>BARBADOS</t>
  </si>
  <si>
    <t>GUYANA</t>
  </si>
  <si>
    <t>JAMAICA</t>
  </si>
  <si>
    <t>LDCs</t>
  </si>
  <si>
    <t>BELIZE</t>
  </si>
  <si>
    <t>HAITI</t>
  </si>
  <si>
    <t>OECS</t>
  </si>
  <si>
    <t>ANTIGUA AND BARBUDA</t>
  </si>
  <si>
    <t>DOMINICA</t>
  </si>
  <si>
    <t>GRENADA</t>
  </si>
  <si>
    <t>MONTSERRAT</t>
  </si>
  <si>
    <t>ST. KITTS AND NEVIS</t>
  </si>
  <si>
    <r>
      <t xml:space="preserve">SAINT LUCIA </t>
    </r>
    <r>
      <rPr>
        <vertAlign val="superscript"/>
        <sz val="8"/>
        <rFont val="Arial"/>
        <family val="2"/>
      </rPr>
      <t>3</t>
    </r>
  </si>
  <si>
    <t>ST. VINCENT AND THE GRENADINES</t>
  </si>
  <si>
    <t>ASSOCIATE MEMBERS</t>
  </si>
  <si>
    <t>ANGUILLA</t>
  </si>
  <si>
    <t>BERMUDA</t>
  </si>
  <si>
    <t>BRITISH VIRGIN ISLANDS</t>
  </si>
  <si>
    <t>CAYMAN ISLANDS</t>
  </si>
  <si>
    <t>TURKS AND CAICOS ISLANDS</t>
  </si>
  <si>
    <t>Millions of US dollars</t>
  </si>
  <si>
    <t>SURINAME</t>
  </si>
  <si>
    <t xml:space="preserve">TRINIDAD AND TOBAGO </t>
  </si>
  <si>
    <t>SAINT LUCIA</t>
  </si>
  <si>
    <t>Notes: 1  The national base years for all countries were shifted arithmetically to Base Year 2012 except for  Guyana, Haiti and Trinidad and Tobago.</t>
  </si>
  <si>
    <t>2 estimated figure for Jamaica since data reported up Gross Value Added, estimated taxes included to impute GDP</t>
  </si>
  <si>
    <t>TRINIDAD AND TOBAGO</t>
  </si>
  <si>
    <t xml:space="preserve">SURINAME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</si>
</sst>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4.5"/>
      <name val="Arial"/>
      <family val="2"/>
    </font>
    <font>
      <sz val="6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5" fillId="0" borderId="2" applyNumberFormat="0" applyFill="0" applyProtection="0">
      <alignment horizontal="left" vertical="top" wrapText="1"/>
    </xf>
    <xf numFmtId="0" fontId="5" fillId="2" borderId="2" applyNumberFormat="0">
      <alignment horizontal="left" vertical="top" wrapText="1"/>
      <protection locked="0"/>
    </xf>
  </cellStyleXfs>
  <cellXfs count="47">
    <xf numFmtId="0" fontId="0" fillId="0" borderId="0" xfId="0"/>
    <xf numFmtId="0" fontId="1" fillId="0" borderId="0" xfId="0" applyFont="1" applyBorder="1" applyAlignment="1"/>
    <xf numFmtId="0" fontId="2" fillId="0" borderId="0" xfId="0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Protection="1"/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1" fillId="0" borderId="1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0" fontId="1" fillId="0" borderId="0" xfId="0" applyFont="1"/>
    <xf numFmtId="0" fontId="2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164" fontId="1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left" vertical="center" indent="1"/>
    </xf>
    <xf numFmtId="164" fontId="2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left" vertical="center" indent="2"/>
    </xf>
    <xf numFmtId="0" fontId="2" fillId="0" borderId="0" xfId="0" applyFont="1" applyBorder="1" applyAlignment="1" applyProtection="1">
      <alignment horizontal="left" vertical="center" indent="3"/>
    </xf>
    <xf numFmtId="164" fontId="2" fillId="0" borderId="0" xfId="0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 applyProtection="1">
      <alignment horizontal="left" vertical="center" indent="3"/>
    </xf>
    <xf numFmtId="0" fontId="1" fillId="0" borderId="0" xfId="0" applyFont="1" applyBorder="1" applyAlignment="1" applyProtection="1">
      <alignment horizontal="left" vertical="center" indent="3"/>
    </xf>
    <xf numFmtId="0" fontId="2" fillId="0" borderId="0" xfId="0" applyFont="1" applyBorder="1" applyAlignment="1" applyProtection="1">
      <alignment horizontal="left" vertical="center" indent="4"/>
    </xf>
    <xf numFmtId="0" fontId="2" fillId="0" borderId="3" xfId="0" applyFont="1" applyBorder="1" applyAlignment="1" applyProtection="1">
      <alignment horizontal="left" vertical="center" indent="4"/>
    </xf>
    <xf numFmtId="164" fontId="2" fillId="0" borderId="3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4" xfId="0" applyFont="1" applyBorder="1" applyAlignment="1" applyProtection="1">
      <alignment horizontal="left" vertical="center" indent="4"/>
    </xf>
    <xf numFmtId="164" fontId="2" fillId="0" borderId="4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5"/>
    </xf>
    <xf numFmtId="165" fontId="2" fillId="0" borderId="0" xfId="0" applyNumberFormat="1" applyFont="1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3" fontId="6" fillId="0" borderId="0" xfId="0" applyNumberFormat="1" applyFont="1" applyFill="1" applyBorder="1" applyAlignment="1">
      <alignment horizontal="left" vertical="center"/>
    </xf>
    <xf numFmtId="3" fontId="6" fillId="0" borderId="0" xfId="0" applyNumberFormat="1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left" vertical="center"/>
    </xf>
    <xf numFmtId="164" fontId="9" fillId="0" borderId="0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right" vertical="center"/>
    </xf>
    <xf numFmtId="0" fontId="2" fillId="0" borderId="4" xfId="0" applyFont="1" applyBorder="1"/>
    <xf numFmtId="164" fontId="2" fillId="0" borderId="0" xfId="0" applyNumberFormat="1" applyFont="1" applyBorder="1" applyAlignment="1" applyProtection="1">
      <alignment horizontal="left" vertical="center" indent="4"/>
    </xf>
    <xf numFmtId="0" fontId="2" fillId="0" borderId="0" xfId="0" applyFont="1" applyBorder="1"/>
    <xf numFmtId="3" fontId="6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 applyProtection="1">
      <alignment vertical="center"/>
    </xf>
  </cellXfs>
  <cellStyles count="3">
    <cellStyle name="Normal" xfId="0" builtinId="0"/>
    <cellStyle name="s85 3" xfId="2"/>
    <cellStyle name="s9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Z69"/>
  <sheetViews>
    <sheetView tabSelected="1" topLeftCell="A13" zoomScale="120" zoomScaleNormal="120" zoomScaleSheetLayoutView="100" workbookViewId="0">
      <selection activeCell="S65" sqref="S65"/>
    </sheetView>
  </sheetViews>
  <sheetFormatPr defaultRowHeight="21.95" customHeight="1" x14ac:dyDescent="0.2"/>
  <cols>
    <col min="1" max="1" width="38.6640625" style="44" customWidth="1"/>
    <col min="2" max="2" width="1.83203125" style="2" customWidth="1"/>
    <col min="3" max="3" width="8.83203125" style="2" customWidth="1"/>
    <col min="4" max="4" width="1.83203125" style="2" customWidth="1"/>
    <col min="5" max="5" width="9.33203125" style="2"/>
    <col min="6" max="6" width="1.83203125" style="2" customWidth="1"/>
    <col min="7" max="7" width="9.1640625" style="2" customWidth="1"/>
    <col min="8" max="8" width="1.6640625" style="2" customWidth="1"/>
    <col min="9" max="9" width="9.1640625" style="2" customWidth="1"/>
    <col min="10" max="10" width="1.6640625" style="2" customWidth="1"/>
    <col min="11" max="11" width="9.1640625" style="2" customWidth="1"/>
    <col min="12" max="12" width="1.6640625" style="2" customWidth="1"/>
    <col min="13" max="13" width="9.1640625" style="2" customWidth="1"/>
    <col min="14" max="14" width="1.6640625" style="2" customWidth="1"/>
    <col min="15" max="15" width="9.1640625" style="2" customWidth="1"/>
    <col min="16" max="16" width="1.6640625" style="2" customWidth="1"/>
    <col min="17" max="17" width="9.1640625" style="2" customWidth="1"/>
    <col min="18" max="18" width="1.6640625" style="2" customWidth="1"/>
    <col min="19" max="19" width="9.1640625" style="2" customWidth="1"/>
    <col min="20" max="20" width="1.6640625" style="2" customWidth="1"/>
    <col min="21" max="21" width="9.1640625" style="2" customWidth="1"/>
    <col min="22" max="22" width="1.6640625" style="2" customWidth="1"/>
    <col min="23" max="23" width="9.1640625" style="2" customWidth="1"/>
    <col min="24" max="24" width="1.6640625" style="2" customWidth="1"/>
    <col min="25" max="25" width="9.1640625" style="2" customWidth="1"/>
    <col min="26" max="26" width="1.6640625" style="2" customWidth="1"/>
    <col min="27" max="16384" width="9.33203125" style="2"/>
  </cols>
  <sheetData>
    <row r="1" spans="1:26" ht="9.9499999999999993" customHeight="1" x14ac:dyDescent="0.2">
      <c r="A1" s="1"/>
    </row>
    <row r="2" spans="1:26" ht="19.5" customHeight="1" x14ac:dyDescent="0.2">
      <c r="A2" s="3" t="s">
        <v>0</v>
      </c>
      <c r="B2" s="4"/>
      <c r="C2" s="4"/>
      <c r="D2" s="4"/>
    </row>
    <row r="3" spans="1:26" ht="21.95" customHeight="1" x14ac:dyDescent="0.2">
      <c r="A3" s="5"/>
      <c r="B3" s="6"/>
      <c r="C3" s="7"/>
      <c r="E3" s="7"/>
      <c r="I3" s="6"/>
      <c r="K3" s="6"/>
      <c r="M3" s="6"/>
      <c r="O3" s="6"/>
      <c r="Q3" s="6"/>
      <c r="S3" s="6"/>
      <c r="U3" s="6"/>
      <c r="W3" s="6"/>
      <c r="Y3" s="6" t="s">
        <v>1</v>
      </c>
    </row>
    <row r="4" spans="1:26" s="10" customFormat="1" ht="20.100000000000001" customHeight="1" thickBot="1" x14ac:dyDescent="0.25">
      <c r="A4" s="8" t="s">
        <v>2</v>
      </c>
      <c r="B4" s="9"/>
      <c r="C4" s="9">
        <v>2012</v>
      </c>
      <c r="D4" s="9"/>
      <c r="E4" s="9" t="s">
        <v>3</v>
      </c>
      <c r="F4" s="9"/>
      <c r="G4" s="9" t="s">
        <v>4</v>
      </c>
      <c r="H4" s="9"/>
      <c r="I4" s="9" t="s">
        <v>5</v>
      </c>
      <c r="J4" s="9"/>
      <c r="K4" s="9" t="s">
        <v>6</v>
      </c>
      <c r="L4" s="9"/>
      <c r="M4" s="9" t="s">
        <v>7</v>
      </c>
      <c r="N4" s="9"/>
      <c r="O4" s="9" t="s">
        <v>8</v>
      </c>
      <c r="P4" s="9"/>
      <c r="Q4" s="9" t="s">
        <v>9</v>
      </c>
      <c r="R4" s="9"/>
      <c r="S4" s="9" t="s">
        <v>10</v>
      </c>
      <c r="T4" s="9"/>
      <c r="U4" s="9" t="s">
        <v>11</v>
      </c>
      <c r="V4" s="9"/>
      <c r="W4" s="9" t="s">
        <v>12</v>
      </c>
      <c r="X4" s="9"/>
      <c r="Y4" s="9" t="s">
        <v>13</v>
      </c>
      <c r="Z4" s="9"/>
    </row>
    <row r="5" spans="1:26" ht="6" customHeight="1" x14ac:dyDescent="0.2">
      <c r="A5" s="11"/>
    </row>
    <row r="6" spans="1:26" ht="15.75" customHeight="1" x14ac:dyDescent="0.2">
      <c r="A6" s="12" t="s">
        <v>14</v>
      </c>
      <c r="B6" s="12"/>
      <c r="C6" s="13">
        <f>C7+C8</f>
        <v>238672.72206199507</v>
      </c>
      <c r="D6" s="12"/>
      <c r="E6" s="13">
        <f>E7+E8</f>
        <v>243176.58153924689</v>
      </c>
      <c r="F6" s="12"/>
      <c r="G6" s="13">
        <f>G7+G8</f>
        <v>248133.43678227995</v>
      </c>
      <c r="H6" s="12"/>
      <c r="I6" s="13">
        <f>I7+I8</f>
        <v>250237.00252871602</v>
      </c>
      <c r="J6" s="12"/>
      <c r="K6" s="13">
        <f>K7+K8</f>
        <v>245356.82679221669</v>
      </c>
      <c r="L6" s="12"/>
      <c r="M6" s="13">
        <f>M7+M8</f>
        <v>244701.10425402864</v>
      </c>
      <c r="N6" s="12"/>
      <c r="O6" s="13">
        <f>O7+O8</f>
        <v>248377.51098332737</v>
      </c>
      <c r="P6" s="12"/>
      <c r="Q6" s="13">
        <f>Q7+Q8</f>
        <v>249207.81931560545</v>
      </c>
      <c r="R6" s="12"/>
      <c r="S6" s="13">
        <f>S7+S8</f>
        <v>205178.37877018261</v>
      </c>
      <c r="T6" s="12"/>
      <c r="U6" s="13">
        <f>U7+U8</f>
        <v>214215.35795165636</v>
      </c>
      <c r="V6" s="12"/>
      <c r="W6" s="13">
        <f>W7+W8</f>
        <v>236358.92116876485</v>
      </c>
      <c r="X6" s="12"/>
      <c r="Y6" s="13">
        <f>Y7+Y8</f>
        <v>253059.12138853324</v>
      </c>
      <c r="Z6" s="12"/>
    </row>
    <row r="7" spans="1:26" ht="15.75" customHeight="1" x14ac:dyDescent="0.2">
      <c r="A7" s="14" t="s">
        <v>15</v>
      </c>
      <c r="B7" s="14"/>
      <c r="C7" s="15">
        <v>28945.08</v>
      </c>
      <c r="D7" s="14"/>
      <c r="E7" s="15">
        <v>28116.291473117122</v>
      </c>
      <c r="F7" s="14"/>
      <c r="G7" s="15">
        <v>28635.841275085029</v>
      </c>
      <c r="H7" s="14"/>
      <c r="I7" s="15">
        <v>28921.126574367547</v>
      </c>
      <c r="J7" s="14"/>
      <c r="K7" s="15">
        <v>28643.027302774764</v>
      </c>
      <c r="L7" s="14"/>
      <c r="M7" s="15">
        <v>29444.748458692971</v>
      </c>
      <c r="N7" s="14"/>
      <c r="O7" s="15">
        <v>30219.162709390181</v>
      </c>
      <c r="P7" s="14"/>
      <c r="Q7" s="15">
        <v>29809.080062562585</v>
      </c>
      <c r="R7" s="14"/>
      <c r="S7" s="15">
        <v>23422.905161545528</v>
      </c>
      <c r="T7" s="14"/>
      <c r="U7" s="15">
        <v>27030.722223454348</v>
      </c>
      <c r="V7" s="14"/>
      <c r="W7" s="15">
        <v>29945.135520154912</v>
      </c>
      <c r="X7" s="14"/>
      <c r="Y7" s="15">
        <v>30735.598566025867</v>
      </c>
      <c r="Z7" s="14"/>
    </row>
    <row r="8" spans="1:26" ht="15.75" customHeight="1" x14ac:dyDescent="0.2">
      <c r="A8" s="16" t="s">
        <v>16</v>
      </c>
      <c r="B8" s="16"/>
      <c r="C8" s="13">
        <f>C9+C15</f>
        <v>209727.64206199505</v>
      </c>
      <c r="D8" s="16"/>
      <c r="E8" s="13">
        <f>E9+E15</f>
        <v>215060.29006612976</v>
      </c>
      <c r="F8" s="16"/>
      <c r="G8" s="13">
        <f>G9+G15</f>
        <v>219497.59550719493</v>
      </c>
      <c r="H8" s="16"/>
      <c r="I8" s="13">
        <f>I9+I15</f>
        <v>221315.87595434848</v>
      </c>
      <c r="J8" s="16"/>
      <c r="K8" s="13">
        <f>K9+K15</f>
        <v>216713.79948944191</v>
      </c>
      <c r="L8" s="16"/>
      <c r="M8" s="13">
        <f>M9+M15</f>
        <v>215256.35579533566</v>
      </c>
      <c r="N8" s="16"/>
      <c r="O8" s="13">
        <f>O9+O15</f>
        <v>218158.34827393718</v>
      </c>
      <c r="P8" s="16"/>
      <c r="Q8" s="13">
        <f>Q9+Q15</f>
        <v>219398.73925304285</v>
      </c>
      <c r="R8" s="16"/>
      <c r="S8" s="13">
        <f>S9+S15</f>
        <v>181755.47360863708</v>
      </c>
      <c r="T8" s="16"/>
      <c r="U8" s="13">
        <f>U9+U15</f>
        <v>187184.635728202</v>
      </c>
      <c r="V8" s="16"/>
      <c r="W8" s="13">
        <f>W9+W15</f>
        <v>206413.78564860995</v>
      </c>
      <c r="X8" s="16"/>
      <c r="Y8" s="13">
        <f>Y9+Y15</f>
        <v>222323.52282250737</v>
      </c>
      <c r="Z8" s="16"/>
    </row>
    <row r="9" spans="1:26" ht="15.75" customHeight="1" x14ac:dyDescent="0.2">
      <c r="A9" s="17" t="s">
        <v>17</v>
      </c>
      <c r="B9" s="17"/>
      <c r="C9" s="13">
        <f t="shared" ref="C9" si="0">SUM(C10:C14)</f>
        <v>152146.00496257166</v>
      </c>
      <c r="D9" s="17"/>
      <c r="E9" s="13">
        <f t="shared" ref="E9:G9" si="1">SUM(E10:E14)</f>
        <v>155526.72442675603</v>
      </c>
      <c r="F9" s="17"/>
      <c r="G9" s="13">
        <f t="shared" si="1"/>
        <v>158527.75907633803</v>
      </c>
      <c r="H9" s="17"/>
      <c r="I9" s="13">
        <f t="shared" ref="I9:K9" si="2">SUM(I10:I14)</f>
        <v>158924.36362659401</v>
      </c>
      <c r="J9" s="17"/>
      <c r="K9" s="13">
        <f t="shared" si="2"/>
        <v>152975.9812128811</v>
      </c>
      <c r="L9" s="17"/>
      <c r="M9" s="13">
        <f t="shared" ref="M9:O9" si="3">SUM(M10:M14)</f>
        <v>150299.89848243701</v>
      </c>
      <c r="N9" s="17"/>
      <c r="O9" s="13">
        <f t="shared" si="3"/>
        <v>151732.81370690363</v>
      </c>
      <c r="P9" s="17"/>
      <c r="Q9" s="13">
        <f t="shared" ref="Q9:S9" si="4">SUM(Q10:Q14)</f>
        <v>153161.98465105187</v>
      </c>
      <c r="R9" s="17"/>
      <c r="S9" s="13">
        <f t="shared" si="4"/>
        <v>120841.54187429642</v>
      </c>
      <c r="T9" s="17"/>
      <c r="U9" s="13">
        <f t="shared" ref="U9" si="5">SUM(U10:U14)</f>
        <v>125130.7253339454</v>
      </c>
      <c r="V9" s="17"/>
      <c r="W9" s="13">
        <f t="shared" ref="W9:Y9" si="6">SUM(W10:W14)</f>
        <v>142620.54064674489</v>
      </c>
      <c r="X9" s="17"/>
      <c r="Y9" s="13">
        <f t="shared" si="6"/>
        <v>158643.70558068156</v>
      </c>
      <c r="Z9" s="17"/>
    </row>
    <row r="10" spans="1:26" ht="15.75" customHeight="1" x14ac:dyDescent="0.2">
      <c r="A10" s="18" t="s">
        <v>18</v>
      </c>
      <c r="B10" s="20"/>
      <c r="C10" s="15">
        <v>14232.375000000002</v>
      </c>
      <c r="D10" s="20"/>
      <c r="E10" s="15">
        <v>14088.612288036242</v>
      </c>
      <c r="F10" s="20"/>
      <c r="G10" s="15">
        <v>14100.225431899609</v>
      </c>
      <c r="H10" s="20"/>
      <c r="I10" s="15">
        <v>13980.890367372587</v>
      </c>
      <c r="J10" s="20"/>
      <c r="K10" s="15">
        <v>14231.440609114443</v>
      </c>
      <c r="L10" s="20"/>
      <c r="M10" s="15">
        <v>14249.727973588942</v>
      </c>
      <c r="N10" s="20"/>
      <c r="O10" s="15">
        <v>14082.472005074</v>
      </c>
      <c r="P10" s="20"/>
      <c r="Q10" s="15">
        <v>14174.309280683165</v>
      </c>
      <c r="R10" s="20"/>
      <c r="S10" s="15">
        <v>12040.494209098497</v>
      </c>
      <c r="T10" s="20"/>
      <c r="U10" s="15">
        <v>12009.792794287296</v>
      </c>
      <c r="V10" s="20"/>
      <c r="W10" s="15">
        <v>14151.483446193095</v>
      </c>
      <c r="X10" s="20"/>
      <c r="Y10" s="15">
        <v>14730.805795239257</v>
      </c>
      <c r="Z10" s="18"/>
    </row>
    <row r="11" spans="1:26" ht="15.75" customHeight="1" x14ac:dyDescent="0.2">
      <c r="A11" s="18" t="s">
        <v>19</v>
      </c>
      <c r="B11" s="20"/>
      <c r="C11" s="15">
        <v>10990.776144525153</v>
      </c>
      <c r="D11" s="20"/>
      <c r="E11" s="15">
        <v>11392.311438306355</v>
      </c>
      <c r="F11" s="20"/>
      <c r="G11" s="15">
        <v>11584.442138462418</v>
      </c>
      <c r="H11" s="20"/>
      <c r="I11" s="15">
        <v>11664.074125519866</v>
      </c>
      <c r="J11" s="20"/>
      <c r="K11" s="15">
        <v>12108.178646424865</v>
      </c>
      <c r="L11" s="20"/>
      <c r="M11" s="15">
        <v>12560.357554315407</v>
      </c>
      <c r="N11" s="20"/>
      <c r="O11" s="15">
        <v>13118.152091316888</v>
      </c>
      <c r="P11" s="20"/>
      <c r="Q11" s="15">
        <v>13820.306078259944</v>
      </c>
      <c r="R11" s="20"/>
      <c r="S11" s="15">
        <v>19829.370766502976</v>
      </c>
      <c r="T11" s="20"/>
      <c r="U11" s="15">
        <v>23807.131476382292</v>
      </c>
      <c r="V11" s="20"/>
      <c r="W11" s="15">
        <v>38885.321153390469</v>
      </c>
      <c r="X11" s="20"/>
      <c r="Y11" s="15">
        <v>52026.584522865989</v>
      </c>
      <c r="Z11" s="20"/>
    </row>
    <row r="12" spans="1:26" ht="15.75" customHeight="1" x14ac:dyDescent="0.2">
      <c r="A12" s="18" t="s">
        <v>20</v>
      </c>
      <c r="B12" s="18"/>
      <c r="C12" s="19">
        <v>39877.880126064782</v>
      </c>
      <c r="D12" s="18"/>
      <c r="E12" s="19">
        <v>40084.322333679527</v>
      </c>
      <c r="F12" s="18"/>
      <c r="G12" s="19">
        <v>40360.832950939235</v>
      </c>
      <c r="H12" s="18"/>
      <c r="I12" s="19">
        <v>40732.752830278398</v>
      </c>
      <c r="J12" s="18"/>
      <c r="K12" s="19">
        <v>41292.919041987989</v>
      </c>
      <c r="L12" s="18"/>
      <c r="M12" s="19">
        <v>41704.660260867051</v>
      </c>
      <c r="N12" s="18"/>
      <c r="O12" s="19">
        <v>42492.846511305717</v>
      </c>
      <c r="P12" s="18"/>
      <c r="Q12" s="19">
        <v>42872.006634197583</v>
      </c>
      <c r="R12" s="18"/>
      <c r="S12" s="19">
        <v>14549.273965070659</v>
      </c>
      <c r="T12" s="45">
        <v>2</v>
      </c>
      <c r="U12" s="19">
        <v>15108.920496975168</v>
      </c>
      <c r="V12" s="45">
        <v>2</v>
      </c>
      <c r="W12" s="19">
        <v>15773.564842716243</v>
      </c>
      <c r="X12" s="45">
        <v>2</v>
      </c>
      <c r="Y12" s="19">
        <v>16121.823717406898</v>
      </c>
      <c r="Z12" s="45">
        <v>2</v>
      </c>
    </row>
    <row r="13" spans="1:26" ht="15.75" customHeight="1" x14ac:dyDescent="0.2">
      <c r="A13" s="18" t="s">
        <v>39</v>
      </c>
      <c r="B13" s="18"/>
      <c r="C13" s="19">
        <v>13445.754545454549</v>
      </c>
      <c r="D13" s="18"/>
      <c r="E13" s="19">
        <v>13839.883863942348</v>
      </c>
      <c r="F13" s="18"/>
      <c r="G13" s="19">
        <v>13874.973192135127</v>
      </c>
      <c r="H13" s="18"/>
      <c r="I13" s="19">
        <v>13401.321663591834</v>
      </c>
      <c r="J13" s="21"/>
      <c r="K13" s="19">
        <v>12743.138382499394</v>
      </c>
      <c r="L13" s="21"/>
      <c r="M13" s="19">
        <v>12942.689881812237</v>
      </c>
      <c r="N13" s="21"/>
      <c r="O13" s="19">
        <v>13583.121649162127</v>
      </c>
      <c r="P13" s="21"/>
      <c r="Q13" s="19">
        <v>13741.737545663478</v>
      </c>
      <c r="R13" s="21"/>
      <c r="S13" s="19">
        <v>11546.441507785859</v>
      </c>
      <c r="T13" s="21"/>
      <c r="U13" s="19">
        <v>11265.248348286357</v>
      </c>
      <c r="V13" s="21"/>
      <c r="W13" s="19">
        <v>11536.341508587513</v>
      </c>
      <c r="X13" s="21"/>
      <c r="Y13" s="19">
        <v>11829.318000485087</v>
      </c>
      <c r="Z13" s="18"/>
    </row>
    <row r="14" spans="1:26" ht="15.75" customHeight="1" x14ac:dyDescent="0.2">
      <c r="A14" s="18" t="s">
        <v>44</v>
      </c>
      <c r="B14" s="18"/>
      <c r="C14" s="15">
        <v>73599.219146527161</v>
      </c>
      <c r="D14" s="18"/>
      <c r="E14" s="15">
        <v>76121.594502791559</v>
      </c>
      <c r="F14" s="18"/>
      <c r="G14" s="15">
        <v>78607.285362901646</v>
      </c>
      <c r="H14" s="18"/>
      <c r="I14" s="15">
        <v>79145.324639831335</v>
      </c>
      <c r="J14" s="18"/>
      <c r="K14" s="15">
        <v>72600.30453285441</v>
      </c>
      <c r="L14" s="18"/>
      <c r="M14" s="15">
        <v>68842.462811853358</v>
      </c>
      <c r="N14" s="18"/>
      <c r="O14" s="15">
        <v>68456.221450044904</v>
      </c>
      <c r="P14" s="18"/>
      <c r="Q14" s="15">
        <v>68553.625112247682</v>
      </c>
      <c r="R14" s="18"/>
      <c r="S14" s="15">
        <v>62875.961425838439</v>
      </c>
      <c r="T14" s="18"/>
      <c r="U14" s="15">
        <v>62939.632218014289</v>
      </c>
      <c r="V14" s="18"/>
      <c r="W14" s="15">
        <v>62273.829695857574</v>
      </c>
      <c r="X14" s="18"/>
      <c r="Y14" s="15">
        <v>63935.173544684338</v>
      </c>
      <c r="Z14" s="18"/>
    </row>
    <row r="15" spans="1:26" ht="15.75" customHeight="1" x14ac:dyDescent="0.2">
      <c r="A15" s="17" t="s">
        <v>21</v>
      </c>
      <c r="B15" s="17"/>
      <c r="C15" s="13">
        <f>C16+C17+C18</f>
        <v>57581.637099423395</v>
      </c>
      <c r="D15" s="17"/>
      <c r="E15" s="13">
        <f>E16+E17+E18</f>
        <v>59533.565639373723</v>
      </c>
      <c r="F15" s="17"/>
      <c r="G15" s="13">
        <f>G16+G17+G18</f>
        <v>60969.836430856914</v>
      </c>
      <c r="H15" s="17"/>
      <c r="I15" s="13">
        <f>I16+I17+I18</f>
        <v>62391.51232775447</v>
      </c>
      <c r="J15" s="17"/>
      <c r="K15" s="13">
        <f>K16+K17+K18</f>
        <v>63737.818276560822</v>
      </c>
      <c r="L15" s="17"/>
      <c r="M15" s="13">
        <f>M16+M17+M18</f>
        <v>64956.457312898652</v>
      </c>
      <c r="N15" s="17"/>
      <c r="O15" s="13">
        <f>O16+O17+O18</f>
        <v>66425.534567033537</v>
      </c>
      <c r="P15" s="17"/>
      <c r="Q15" s="13">
        <f>Q16+Q17+Q18</f>
        <v>66236.754601990979</v>
      </c>
      <c r="R15" s="17"/>
      <c r="S15" s="13">
        <f>S16+S17+S18</f>
        <v>60913.931734340658</v>
      </c>
      <c r="T15" s="17"/>
      <c r="U15" s="13">
        <f>U16+U17+U18</f>
        <v>62053.910394256585</v>
      </c>
      <c r="V15" s="17"/>
      <c r="W15" s="13">
        <f>W16+W17+W18</f>
        <v>63793.245001865056</v>
      </c>
      <c r="X15" s="17"/>
      <c r="Y15" s="13">
        <f>Y16+Y17+Y18</f>
        <v>63679.817241825789</v>
      </c>
      <c r="Z15" s="17"/>
    </row>
    <row r="16" spans="1:26" ht="15.75" customHeight="1" x14ac:dyDescent="0.2">
      <c r="A16" s="18" t="s">
        <v>22</v>
      </c>
      <c r="B16" s="18"/>
      <c r="C16" s="19">
        <v>5155.3260000000009</v>
      </c>
      <c r="D16" s="18"/>
      <c r="E16" s="19">
        <v>5384.9627772591348</v>
      </c>
      <c r="F16" s="18"/>
      <c r="G16" s="19">
        <v>5602.0631942309319</v>
      </c>
      <c r="H16" s="18"/>
      <c r="I16" s="19">
        <v>5763.2150273080488</v>
      </c>
      <c r="J16" s="18"/>
      <c r="K16" s="19">
        <v>5766.3065435335566</v>
      </c>
      <c r="L16" s="18"/>
      <c r="M16" s="19">
        <v>5661.8237748274041</v>
      </c>
      <c r="N16" s="18"/>
      <c r="O16" s="19">
        <v>5724.6627720043616</v>
      </c>
      <c r="P16" s="18"/>
      <c r="Q16" s="19">
        <v>5968.9580520446116</v>
      </c>
      <c r="R16" s="18"/>
      <c r="S16" s="19">
        <v>5139.0824401710606</v>
      </c>
      <c r="T16" s="18"/>
      <c r="U16" s="19">
        <v>6051.1583245660631</v>
      </c>
      <c r="V16" s="18"/>
      <c r="W16" s="19">
        <v>6635.1797986415868</v>
      </c>
      <c r="X16" s="18"/>
      <c r="Y16" s="19">
        <v>6711.4983305475598</v>
      </c>
      <c r="Z16" s="18"/>
    </row>
    <row r="17" spans="1:26" ht="15.75" customHeight="1" x14ac:dyDescent="0.2">
      <c r="A17" s="18" t="s">
        <v>23</v>
      </c>
      <c r="B17" s="18"/>
      <c r="C17" s="15">
        <v>36686.362099423393</v>
      </c>
      <c r="D17" s="15"/>
      <c r="E17" s="15">
        <v>38272.968058017315</v>
      </c>
      <c r="F17" s="15"/>
      <c r="G17" s="15">
        <v>38932.245043875118</v>
      </c>
      <c r="H17" s="15"/>
      <c r="I17" s="15">
        <v>39929.887258732364</v>
      </c>
      <c r="J17" s="15"/>
      <c r="K17" s="15">
        <v>40653.603718540806</v>
      </c>
      <c r="L17" s="15"/>
      <c r="M17" s="15">
        <v>41674.119484398812</v>
      </c>
      <c r="N17" s="15"/>
      <c r="O17" s="15">
        <v>42369.165016514969</v>
      </c>
      <c r="P17" s="15"/>
      <c r="Q17" s="15">
        <v>41655.416146423042</v>
      </c>
      <c r="R17" s="15"/>
      <c r="S17" s="15">
        <v>40262.720367830902</v>
      </c>
      <c r="T17" s="15"/>
      <c r="U17" s="15">
        <v>39538.700534011979</v>
      </c>
      <c r="V17" s="15"/>
      <c r="W17" s="15">
        <v>38873.665473038593</v>
      </c>
      <c r="X17" s="15"/>
      <c r="Y17" s="15">
        <v>38149.099697535683</v>
      </c>
      <c r="Z17" s="18"/>
    </row>
    <row r="18" spans="1:26" ht="15.75" customHeight="1" x14ac:dyDescent="0.2">
      <c r="A18" s="22" t="s">
        <v>24</v>
      </c>
      <c r="B18" s="22"/>
      <c r="C18" s="13">
        <f t="shared" ref="C18" si="7">SUM(C19:C25)</f>
        <v>15739.949000000001</v>
      </c>
      <c r="D18" s="22"/>
      <c r="E18" s="13">
        <f t="shared" ref="E18:G18" si="8">SUM(E19:E25)</f>
        <v>15875.634804097272</v>
      </c>
      <c r="F18" s="22"/>
      <c r="G18" s="13">
        <f t="shared" si="8"/>
        <v>16435.528192750862</v>
      </c>
      <c r="H18" s="22"/>
      <c r="I18" s="13">
        <f t="shared" ref="I18:K18" si="9">SUM(I19:I25)</f>
        <v>16698.410041714058</v>
      </c>
      <c r="J18" s="22"/>
      <c r="K18" s="13">
        <f t="shared" si="9"/>
        <v>17317.908014486457</v>
      </c>
      <c r="L18" s="22"/>
      <c r="M18" s="13">
        <f t="shared" ref="M18:O18" si="10">SUM(M19:M25)</f>
        <v>17620.514053672436</v>
      </c>
      <c r="N18" s="22"/>
      <c r="O18" s="13">
        <f t="shared" si="10"/>
        <v>18331.70677851421</v>
      </c>
      <c r="P18" s="22"/>
      <c r="Q18" s="13">
        <f t="shared" ref="Q18:S18" si="11">SUM(Q19:Q25)</f>
        <v>18612.380403523319</v>
      </c>
      <c r="R18" s="22"/>
      <c r="S18" s="13">
        <f t="shared" si="11"/>
        <v>15512.128926338697</v>
      </c>
      <c r="T18" s="22"/>
      <c r="U18" s="13">
        <f t="shared" ref="U18" si="12">SUM(U19:U25)</f>
        <v>16464.051535678536</v>
      </c>
      <c r="V18" s="22"/>
      <c r="W18" s="13">
        <f t="shared" ref="W18:Y18" si="13">SUM(W19:W25)</f>
        <v>18284.399730184879</v>
      </c>
      <c r="X18" s="22"/>
      <c r="Y18" s="13">
        <f t="shared" si="13"/>
        <v>18819.219213742541</v>
      </c>
      <c r="Z18" s="22"/>
    </row>
    <row r="19" spans="1:26" ht="15.75" customHeight="1" x14ac:dyDescent="0.2">
      <c r="A19" s="23" t="s">
        <v>25</v>
      </c>
      <c r="B19" s="23"/>
      <c r="C19" s="15">
        <v>3583</v>
      </c>
      <c r="D19" s="23"/>
      <c r="E19" s="15">
        <v>3601.0384207737147</v>
      </c>
      <c r="F19" s="23"/>
      <c r="G19" s="15">
        <v>3679.8378378378375</v>
      </c>
      <c r="H19" s="23"/>
      <c r="I19" s="15">
        <v>3733.0037095919447</v>
      </c>
      <c r="J19" s="23"/>
      <c r="K19" s="15">
        <v>3886.80498145204</v>
      </c>
      <c r="L19" s="23"/>
      <c r="M19" s="15">
        <v>3981.7440381558026</v>
      </c>
      <c r="N19" s="23"/>
      <c r="O19" s="15">
        <v>4258.9660837307893</v>
      </c>
      <c r="P19" s="23"/>
      <c r="Q19" s="15">
        <v>4390.9313725490192</v>
      </c>
      <c r="R19" s="23"/>
      <c r="S19" s="15">
        <v>3562.1134075251716</v>
      </c>
      <c r="T19" s="23"/>
      <c r="U19" s="15">
        <v>3853.5763116057233</v>
      </c>
      <c r="V19" s="23"/>
      <c r="W19" s="15">
        <v>4220.990461049284</v>
      </c>
      <c r="X19" s="23"/>
      <c r="Y19" s="15">
        <v>4310.2331743508212</v>
      </c>
      <c r="Z19" s="23"/>
    </row>
    <row r="20" spans="1:26" ht="15.75" customHeight="1" x14ac:dyDescent="0.2">
      <c r="A20" s="23" t="s">
        <v>26</v>
      </c>
      <c r="B20" s="20"/>
      <c r="C20" s="15">
        <v>1312.19</v>
      </c>
      <c r="D20" s="20"/>
      <c r="E20" s="15">
        <v>1299.0688790317795</v>
      </c>
      <c r="F20" s="20"/>
      <c r="G20" s="15">
        <v>1356.8507790037913</v>
      </c>
      <c r="H20" s="23"/>
      <c r="I20" s="15">
        <v>1323.6528961808883</v>
      </c>
      <c r="J20" s="23"/>
      <c r="K20" s="15">
        <v>1360.234002730966</v>
      </c>
      <c r="L20" s="23"/>
      <c r="M20" s="15">
        <v>1268.1301883687993</v>
      </c>
      <c r="N20" s="23"/>
      <c r="O20" s="15">
        <v>1315.2616110154613</v>
      </c>
      <c r="P20" s="23"/>
      <c r="Q20" s="15">
        <v>1387.6336633109147</v>
      </c>
      <c r="R20" s="23"/>
      <c r="S20" s="15">
        <v>1164.8194454103661</v>
      </c>
      <c r="T20" s="23"/>
      <c r="U20" s="15">
        <v>1236.9689171974524</v>
      </c>
      <c r="V20" s="23"/>
      <c r="W20" s="15">
        <v>1310.4316139839027</v>
      </c>
      <c r="X20" s="23"/>
      <c r="Y20" s="15">
        <v>1349.8506220156567</v>
      </c>
      <c r="Z20" s="23"/>
    </row>
    <row r="21" spans="1:26" ht="15.75" customHeight="1" x14ac:dyDescent="0.2">
      <c r="A21" s="23" t="s">
        <v>27</v>
      </c>
      <c r="B21" s="23"/>
      <c r="C21" s="15">
        <v>2159.6799999999998</v>
      </c>
      <c r="D21" s="23"/>
      <c r="E21" s="15">
        <v>2210.4561936487735</v>
      </c>
      <c r="F21" s="23"/>
      <c r="G21" s="15">
        <v>2372.7737233115345</v>
      </c>
      <c r="H21" s="23"/>
      <c r="I21" s="15">
        <v>2525.6797001374189</v>
      </c>
      <c r="J21" s="23"/>
      <c r="K21" s="15">
        <v>2620.1301181163408</v>
      </c>
      <c r="L21" s="23"/>
      <c r="M21" s="15">
        <v>2736.4291961779281</v>
      </c>
      <c r="N21" s="23"/>
      <c r="O21" s="15">
        <v>2855.7769244836081</v>
      </c>
      <c r="P21" s="23"/>
      <c r="Q21" s="15">
        <v>2875.0965906137876</v>
      </c>
      <c r="R21" s="23"/>
      <c r="S21" s="15">
        <v>2479.6150568658791</v>
      </c>
      <c r="T21" s="23"/>
      <c r="U21" s="15">
        <v>2595.8563953395105</v>
      </c>
      <c r="V21" s="23"/>
      <c r="W21" s="15">
        <v>2785.842735550933</v>
      </c>
      <c r="X21" s="23"/>
      <c r="Y21" s="15">
        <v>2885.1894705885493</v>
      </c>
      <c r="Z21" s="23"/>
    </row>
    <row r="22" spans="1:26" ht="15.75" customHeight="1" x14ac:dyDescent="0.2">
      <c r="A22" s="23" t="s">
        <v>28</v>
      </c>
      <c r="B22" s="23"/>
      <c r="C22" s="19">
        <v>170.559</v>
      </c>
      <c r="D22" s="23"/>
      <c r="E22" s="19">
        <v>161.28148849700395</v>
      </c>
      <c r="F22" s="23"/>
      <c r="G22" s="19">
        <v>164.38140586792511</v>
      </c>
      <c r="H22" s="23"/>
      <c r="I22" s="19">
        <v>175.0335988698811</v>
      </c>
      <c r="J22" s="23"/>
      <c r="K22" s="19">
        <v>175.42651630910615</v>
      </c>
      <c r="L22" s="23"/>
      <c r="M22" s="19">
        <v>174.63750420068925</v>
      </c>
      <c r="N22" s="23"/>
      <c r="O22" s="19">
        <v>184.76333610481544</v>
      </c>
      <c r="P22" s="23"/>
      <c r="Q22" s="19">
        <v>183.24250202738364</v>
      </c>
      <c r="R22" s="23"/>
      <c r="S22" s="19">
        <v>180.20507017914247</v>
      </c>
      <c r="T22" s="23"/>
      <c r="U22" s="19">
        <v>189.1786266819833</v>
      </c>
      <c r="V22" s="23"/>
      <c r="W22" s="19">
        <v>198.85223285417118</v>
      </c>
      <c r="X22" s="23"/>
      <c r="Y22" s="19">
        <v>199.1138247881027</v>
      </c>
      <c r="Z22" s="23"/>
    </row>
    <row r="23" spans="1:26" ht="15.75" customHeight="1" x14ac:dyDescent="0.2">
      <c r="A23" s="23" t="s">
        <v>29</v>
      </c>
      <c r="B23" s="23"/>
      <c r="C23" s="15">
        <v>2228.5300000000002</v>
      </c>
      <c r="D23" s="23"/>
      <c r="E23" s="15">
        <v>2355.7751180145783</v>
      </c>
      <c r="F23" s="23"/>
      <c r="G23" s="15">
        <v>2534.3777111272393</v>
      </c>
      <c r="H23" s="23"/>
      <c r="I23" s="15">
        <v>2552.4735444342773</v>
      </c>
      <c r="J23" s="23"/>
      <c r="K23" s="15">
        <v>2652.5983526868831</v>
      </c>
      <c r="L23" s="23"/>
      <c r="M23" s="15">
        <v>2653.0788767578597</v>
      </c>
      <c r="N23" s="23"/>
      <c r="O23" s="15">
        <v>2707.5421781683553</v>
      </c>
      <c r="P23" s="23"/>
      <c r="Q23" s="15">
        <v>2782.6211342336946</v>
      </c>
      <c r="R23" s="23"/>
      <c r="S23" s="15">
        <v>2355.3649145393542</v>
      </c>
      <c r="T23" s="23"/>
      <c r="U23" s="15">
        <v>2366.6630902569605</v>
      </c>
      <c r="V23" s="23"/>
      <c r="W23" s="15">
        <v>2615.7034801152799</v>
      </c>
      <c r="X23" s="23"/>
      <c r="Y23" s="15">
        <v>2675.9799507746679</v>
      </c>
      <c r="Z23" s="23"/>
    </row>
    <row r="24" spans="1:26" ht="15.75" customHeight="1" x14ac:dyDescent="0.2">
      <c r="A24" s="23" t="s">
        <v>41</v>
      </c>
      <c r="B24" s="23"/>
      <c r="C24" s="19">
        <v>4314.8999999999996</v>
      </c>
      <c r="D24" s="23"/>
      <c r="E24" s="19">
        <v>4228.3798490832987</v>
      </c>
      <c r="F24" s="23"/>
      <c r="G24" s="19">
        <v>4284.5365483699816</v>
      </c>
      <c r="H24" s="23"/>
      <c r="I24" s="19">
        <v>4288.9032553204024</v>
      </c>
      <c r="J24" s="23"/>
      <c r="K24" s="19">
        <v>4435.9213753463418</v>
      </c>
      <c r="L24" s="23"/>
      <c r="M24" s="19">
        <v>4585.8478069916873</v>
      </c>
      <c r="N24" s="23"/>
      <c r="O24" s="19">
        <v>4718.2310994517475</v>
      </c>
      <c r="P24" s="23"/>
      <c r="Q24" s="19">
        <v>4685.213707480988</v>
      </c>
      <c r="R24" s="23"/>
      <c r="S24" s="19">
        <v>3571.3388362907504</v>
      </c>
      <c r="T24" s="23"/>
      <c r="U24" s="19">
        <v>3974.8310375523197</v>
      </c>
      <c r="V24" s="23"/>
      <c r="W24" s="19">
        <v>4792.29553675647</v>
      </c>
      <c r="X24" s="23"/>
      <c r="Y24" s="19">
        <v>4949.0306396274236</v>
      </c>
      <c r="Z24" s="23"/>
    </row>
    <row r="25" spans="1:26" ht="15.75" customHeight="1" x14ac:dyDescent="0.2">
      <c r="A25" s="24" t="s">
        <v>31</v>
      </c>
      <c r="B25" s="24"/>
      <c r="C25" s="25">
        <v>1971.09</v>
      </c>
      <c r="D25" s="24"/>
      <c r="E25" s="25">
        <v>2019.6348550481223</v>
      </c>
      <c r="F25" s="24"/>
      <c r="G25" s="25">
        <v>2042.7701872325508</v>
      </c>
      <c r="H25" s="24"/>
      <c r="I25" s="25">
        <v>2099.6633371792436</v>
      </c>
      <c r="J25" s="24"/>
      <c r="K25" s="25">
        <v>2186.7926678447807</v>
      </c>
      <c r="L25" s="24"/>
      <c r="M25" s="25">
        <v>2220.646443019672</v>
      </c>
      <c r="N25" s="24"/>
      <c r="O25" s="25">
        <v>2291.1655455594337</v>
      </c>
      <c r="P25" s="24"/>
      <c r="Q25" s="25">
        <v>2307.6414333075318</v>
      </c>
      <c r="R25" s="24"/>
      <c r="S25" s="25">
        <v>2198.6721955280336</v>
      </c>
      <c r="T25" s="24"/>
      <c r="U25" s="25">
        <v>2246.9771570445878</v>
      </c>
      <c r="V25" s="24"/>
      <c r="W25" s="25">
        <v>2360.283669874837</v>
      </c>
      <c r="X25" s="24"/>
      <c r="Y25" s="25">
        <v>2449.8215315973184</v>
      </c>
      <c r="Z25" s="24"/>
    </row>
    <row r="26" spans="1:26" ht="15.75" customHeight="1" x14ac:dyDescent="0.2">
      <c r="A26" s="17" t="s">
        <v>32</v>
      </c>
      <c r="B26" s="19"/>
      <c r="C26" s="26">
        <f>SUM(C27:C31)</f>
        <v>34658.914560000005</v>
      </c>
      <c r="D26" s="19"/>
      <c r="E26" s="26">
        <f>SUM(E27:E31)</f>
        <v>34882.53652618784</v>
      </c>
      <c r="F26" s="19"/>
      <c r="G26" s="26">
        <f>SUM(G27:G31)</f>
        <v>34819.916393739557</v>
      </c>
      <c r="H26" s="19"/>
      <c r="I26" s="26">
        <f>SUM(I27:I31)</f>
        <v>35608.475541293141</v>
      </c>
      <c r="J26" s="19"/>
      <c r="K26" s="26">
        <f>SUM(K27:K31)</f>
        <v>36320.690624103074</v>
      </c>
      <c r="L26" s="19"/>
      <c r="M26" s="26">
        <f>SUM(M27:M31)</f>
        <v>37074.935375501133</v>
      </c>
      <c r="N26" s="19"/>
      <c r="O26" s="26">
        <f>SUM(O27:O31)</f>
        <v>39853.163371994306</v>
      </c>
      <c r="P26" s="23"/>
      <c r="Q26" s="26">
        <f>SUM(Q27:Q31)</f>
        <v>41120.162136341431</v>
      </c>
      <c r="R26" s="23"/>
      <c r="S26" s="26">
        <f>SUM(S27:S31)</f>
        <v>36895.734356400775</v>
      </c>
      <c r="T26" s="23"/>
      <c r="U26" s="26">
        <f>SUM(U27:U31)</f>
        <v>39494.531862341923</v>
      </c>
      <c r="V26" s="23"/>
      <c r="W26" s="26">
        <f>SUM(W27:W31)</f>
        <v>42386.849931967248</v>
      </c>
      <c r="X26" s="23"/>
      <c r="Y26" s="26">
        <f>SUM(Y27:Y31)</f>
        <v>45016.889933928745</v>
      </c>
      <c r="Z26" s="23"/>
    </row>
    <row r="27" spans="1:26" ht="15.75" customHeight="1" x14ac:dyDescent="0.2">
      <c r="A27" s="23" t="s">
        <v>33</v>
      </c>
      <c r="B27" s="27"/>
      <c r="C27" s="19">
        <v>768.18000000000006</v>
      </c>
      <c r="D27" s="27"/>
      <c r="E27" s="19">
        <v>764.41181421016324</v>
      </c>
      <c r="F27" s="27"/>
      <c r="G27" s="19">
        <v>800.2095792136123</v>
      </c>
      <c r="H27" s="27"/>
      <c r="I27" s="19">
        <v>829.48367256840652</v>
      </c>
      <c r="J27" s="27"/>
      <c r="K27" s="19">
        <v>809.18257162566101</v>
      </c>
      <c r="L27" s="27"/>
      <c r="M27" s="19">
        <v>755.60367992641977</v>
      </c>
      <c r="N27" s="27"/>
      <c r="O27" s="19">
        <v>820.13386157737409</v>
      </c>
      <c r="P27" s="23"/>
      <c r="Q27" s="19">
        <v>865.46984686134749</v>
      </c>
      <c r="R27" s="23"/>
      <c r="S27" s="19">
        <v>606.936974936767</v>
      </c>
      <c r="T27" s="23"/>
      <c r="U27" s="19">
        <v>684.76178707748909</v>
      </c>
      <c r="V27" s="23"/>
      <c r="W27" s="19">
        <v>850.71504437801798</v>
      </c>
      <c r="X27" s="23"/>
      <c r="Y27" s="19">
        <v>920.52068613474364</v>
      </c>
      <c r="Z27" s="23"/>
    </row>
    <row r="28" spans="1:26" ht="15.75" customHeight="1" x14ac:dyDescent="0.2">
      <c r="A28" s="23" t="s">
        <v>34</v>
      </c>
      <c r="B28" s="19"/>
      <c r="C28" s="19">
        <v>17221.113000000001</v>
      </c>
      <c r="D28" s="19"/>
      <c r="E28" s="19">
        <v>17172.959996372552</v>
      </c>
      <c r="F28" s="19"/>
      <c r="G28" s="19">
        <v>16537.35628439872</v>
      </c>
      <c r="H28" s="19"/>
      <c r="I28" s="19">
        <v>16665.613788269078</v>
      </c>
      <c r="J28" s="19"/>
      <c r="K28" s="19">
        <v>16556.080976928974</v>
      </c>
      <c r="L28" s="19"/>
      <c r="M28" s="19">
        <v>17153.996265214249</v>
      </c>
      <c r="N28" s="19"/>
      <c r="O28" s="19">
        <v>17079.761491282243</v>
      </c>
      <c r="P28" s="23"/>
      <c r="Q28" s="19">
        <v>17132.057831129154</v>
      </c>
      <c r="R28" s="23"/>
      <c r="S28" s="19">
        <v>15962.494943796088</v>
      </c>
      <c r="T28" s="23"/>
      <c r="U28" s="19">
        <v>16697.963682597947</v>
      </c>
      <c r="V28" s="23"/>
      <c r="W28" s="19">
        <v>17779.347876029671</v>
      </c>
      <c r="X28" s="23"/>
      <c r="Y28" s="19">
        <v>18653.59181833591</v>
      </c>
      <c r="Z28" s="23"/>
    </row>
    <row r="29" spans="1:26" ht="15.75" customHeight="1" x14ac:dyDescent="0.2">
      <c r="A29" s="23" t="s">
        <v>35</v>
      </c>
      <c r="B29" s="19"/>
      <c r="C29" s="19">
        <v>3105.027</v>
      </c>
      <c r="D29" s="19"/>
      <c r="E29" s="19">
        <v>3213.7415615579748</v>
      </c>
      <c r="F29" s="19"/>
      <c r="G29" s="19">
        <v>3268.2906464328662</v>
      </c>
      <c r="H29" s="19"/>
      <c r="I29" s="19">
        <v>3316.7531479977592</v>
      </c>
      <c r="J29" s="19"/>
      <c r="K29" s="19">
        <v>3584.7162569143593</v>
      </c>
      <c r="L29" s="19"/>
      <c r="M29" s="19">
        <v>3447.435672006523</v>
      </c>
      <c r="N29" s="19"/>
      <c r="O29" s="19">
        <v>3421.5293321198551</v>
      </c>
      <c r="P29" s="23"/>
      <c r="Q29" s="19">
        <v>3813.8326429406825</v>
      </c>
      <c r="R29" s="23"/>
      <c r="S29" s="19">
        <v>3405.6735268585171</v>
      </c>
      <c r="T29" s="23"/>
      <c r="U29" s="19">
        <v>3554.2577664849191</v>
      </c>
      <c r="V29" s="23"/>
      <c r="W29" s="19">
        <v>3776.4947789381786</v>
      </c>
      <c r="X29" s="23"/>
      <c r="Y29" s="19">
        <v>3915.616683166686</v>
      </c>
      <c r="Z29" s="23"/>
    </row>
    <row r="30" spans="1:26" ht="15.75" customHeight="1" x14ac:dyDescent="0.2">
      <c r="A30" s="23" t="s">
        <v>36</v>
      </c>
      <c r="B30" s="19"/>
      <c r="C30" s="19">
        <v>11632.142460000001</v>
      </c>
      <c r="D30" s="19"/>
      <c r="E30" s="19">
        <v>11780.961613483752</v>
      </c>
      <c r="F30" s="19"/>
      <c r="G30" s="19">
        <v>12093.68786870648</v>
      </c>
      <c r="H30" s="19"/>
      <c r="I30" s="19">
        <v>12436.336441477377</v>
      </c>
      <c r="J30" s="19"/>
      <c r="K30" s="19">
        <v>12839.273412528592</v>
      </c>
      <c r="L30" s="19"/>
      <c r="M30" s="19">
        <v>13249.500778745147</v>
      </c>
      <c r="N30" s="19"/>
      <c r="O30" s="19">
        <v>13813.713969801758</v>
      </c>
      <c r="P30" s="23"/>
      <c r="Q30" s="19">
        <v>14355.739001659515</v>
      </c>
      <c r="R30" s="23"/>
      <c r="S30" s="19">
        <v>13642.54817026773</v>
      </c>
      <c r="T30" s="23"/>
      <c r="U30" s="19">
        <v>14308.192946233396</v>
      </c>
      <c r="V30" s="23"/>
      <c r="W30" s="19">
        <v>15132.324573619457</v>
      </c>
      <c r="X30" s="23"/>
      <c r="Y30" s="19">
        <v>16013.511467516859</v>
      </c>
      <c r="Z30" s="23"/>
    </row>
    <row r="31" spans="1:26" ht="15.75" customHeight="1" thickBot="1" x14ac:dyDescent="0.25">
      <c r="A31" s="28" t="s">
        <v>37</v>
      </c>
      <c r="B31" s="29"/>
      <c r="C31" s="29">
        <v>1932.4521</v>
      </c>
      <c r="D31" s="29"/>
      <c r="E31" s="29">
        <v>1950.4615405634036</v>
      </c>
      <c r="F31" s="29"/>
      <c r="G31" s="29">
        <v>2120.3720149878791</v>
      </c>
      <c r="H31" s="29"/>
      <c r="I31" s="29">
        <v>2360.288490980523</v>
      </c>
      <c r="J31" s="29"/>
      <c r="K31" s="29">
        <v>2531.4374061054918</v>
      </c>
      <c r="L31" s="29"/>
      <c r="M31" s="29">
        <v>2468.3989796087931</v>
      </c>
      <c r="N31" s="29"/>
      <c r="O31" s="29">
        <v>4718.024717213073</v>
      </c>
      <c r="P31" s="29"/>
      <c r="Q31" s="29">
        <v>4953.062813750731</v>
      </c>
      <c r="R31" s="29"/>
      <c r="S31" s="29">
        <v>3278.0807405416699</v>
      </c>
      <c r="T31" s="29"/>
      <c r="U31" s="29">
        <v>4249.355679948173</v>
      </c>
      <c r="V31" s="29"/>
      <c r="W31" s="29">
        <v>4847.9676590019226</v>
      </c>
      <c r="X31" s="29"/>
      <c r="Y31" s="29">
        <v>5513.6492787745547</v>
      </c>
      <c r="Z31" s="29"/>
    </row>
    <row r="32" spans="1:26" ht="12.75" customHeight="1" x14ac:dyDescent="0.2">
      <c r="A32" s="30" t="s">
        <v>42</v>
      </c>
      <c r="B32" s="32"/>
      <c r="C32" s="32"/>
    </row>
    <row r="33" spans="1:26" ht="12.75" customHeight="1" x14ac:dyDescent="0.2">
      <c r="A33" s="31" t="s">
        <v>43</v>
      </c>
    </row>
    <row r="34" spans="1:26" ht="12.75" customHeight="1" x14ac:dyDescent="0.2">
      <c r="A34" s="31"/>
    </row>
    <row r="35" spans="1:26" ht="12.75" customHeight="1" x14ac:dyDescent="0.2">
      <c r="A35" s="31"/>
    </row>
    <row r="36" spans="1:26" ht="12.75" customHeight="1" x14ac:dyDescent="0.2">
      <c r="A36" s="31"/>
    </row>
    <row r="37" spans="1:26" ht="21.95" customHeight="1" x14ac:dyDescent="0.2">
      <c r="A37" s="31"/>
    </row>
    <row r="38" spans="1:26" ht="19.5" customHeight="1" x14ac:dyDescent="0.2">
      <c r="A38" s="46" t="s">
        <v>0</v>
      </c>
      <c r="B38" s="46"/>
      <c r="C38" s="46"/>
      <c r="D38" s="46"/>
    </row>
    <row r="39" spans="1:26" ht="21.75" customHeight="1" x14ac:dyDescent="0.2">
      <c r="A39" s="33"/>
      <c r="B39" s="34"/>
      <c r="C39" s="34"/>
      <c r="E39" s="35"/>
      <c r="I39" s="36"/>
      <c r="K39" s="36"/>
      <c r="M39" s="36"/>
      <c r="O39" s="36"/>
      <c r="Q39" s="36"/>
      <c r="S39" s="36"/>
      <c r="U39" s="36"/>
      <c r="W39" s="36"/>
      <c r="Y39" s="36" t="s">
        <v>38</v>
      </c>
    </row>
    <row r="40" spans="1:26" s="10" customFormat="1" ht="19.5" customHeight="1" thickBot="1" x14ac:dyDescent="0.25">
      <c r="A40" s="8" t="s">
        <v>2</v>
      </c>
      <c r="B40" s="9"/>
      <c r="C40" s="9">
        <v>2012</v>
      </c>
      <c r="D40" s="9"/>
      <c r="E40" s="9" t="s">
        <v>3</v>
      </c>
      <c r="F40" s="9"/>
      <c r="G40" s="9" t="s">
        <v>4</v>
      </c>
      <c r="H40" s="9"/>
      <c r="I40" s="9" t="s">
        <v>5</v>
      </c>
      <c r="J40" s="9"/>
      <c r="K40" s="9" t="s">
        <v>6</v>
      </c>
      <c r="L40" s="9"/>
      <c r="M40" s="9" t="s">
        <v>7</v>
      </c>
      <c r="N40" s="9"/>
      <c r="O40" s="9" t="s">
        <v>8</v>
      </c>
      <c r="P40" s="9"/>
      <c r="Q40" s="9" t="s">
        <v>9</v>
      </c>
      <c r="R40" s="9"/>
      <c r="S40" s="9" t="s">
        <v>10</v>
      </c>
      <c r="T40" s="9"/>
      <c r="U40" s="9" t="s">
        <v>11</v>
      </c>
      <c r="V40" s="9"/>
      <c r="W40" s="9" t="s">
        <v>12</v>
      </c>
      <c r="X40" s="9"/>
      <c r="Y40" s="9" t="s">
        <v>13</v>
      </c>
      <c r="Z40" s="9"/>
    </row>
    <row r="41" spans="1:26" s="10" customFormat="1" ht="6" customHeight="1" x14ac:dyDescent="0.2">
      <c r="A41" s="33"/>
      <c r="B41" s="33"/>
      <c r="C41" s="33"/>
      <c r="E41" s="33"/>
      <c r="G41" s="33"/>
      <c r="I41" s="33"/>
      <c r="K41" s="33"/>
      <c r="M41" s="33"/>
      <c r="O41" s="33"/>
      <c r="Q41" s="33"/>
      <c r="S41" s="33"/>
      <c r="U41" s="33"/>
      <c r="W41" s="33"/>
      <c r="Y41" s="33"/>
    </row>
    <row r="42" spans="1:26" ht="15.75" customHeight="1" x14ac:dyDescent="0.2">
      <c r="A42" s="12" t="s">
        <v>14</v>
      </c>
      <c r="B42" s="13"/>
      <c r="C42" s="13">
        <f>C43+C44</f>
        <v>88397.304467405571</v>
      </c>
      <c r="E42" s="13">
        <f>E43+E44</f>
        <v>90065.400570091428</v>
      </c>
      <c r="G42" s="13">
        <f>G43+G44</f>
        <v>91901.272882325909</v>
      </c>
      <c r="I42" s="13">
        <f>I43+I44</f>
        <v>92680.371306931862</v>
      </c>
      <c r="K42" s="13">
        <f>K43+K44</f>
        <v>90872.8988119321</v>
      </c>
      <c r="M42" s="13">
        <f>M43+M44</f>
        <v>90630.038612603181</v>
      </c>
      <c r="O42" s="13">
        <f>O43+O44</f>
        <v>91991.670734565691</v>
      </c>
      <c r="Q42" s="13">
        <f>Q43+Q44</f>
        <v>92299.192339113113</v>
      </c>
      <c r="S42" s="13">
        <f>S43+S44</f>
        <v>75991.99213710468</v>
      </c>
      <c r="U42" s="13">
        <f>U43+U44</f>
        <v>79339.021463576413</v>
      </c>
      <c r="W42" s="13">
        <f>W43+W44</f>
        <v>87540.341173616616</v>
      </c>
      <c r="Y42" s="13">
        <f>Y43+Y44</f>
        <v>93725.600514271558</v>
      </c>
    </row>
    <row r="43" spans="1:26" ht="15.75" customHeight="1" x14ac:dyDescent="0.2">
      <c r="A43" s="14" t="s">
        <v>15</v>
      </c>
      <c r="B43" s="15"/>
      <c r="C43" s="15">
        <f>IF(C7/2.7="…","…",C7/2.7)</f>
        <v>10720.4</v>
      </c>
      <c r="E43" s="15">
        <f>IF(E7/2.7="…","…",E7/2.7)</f>
        <v>10413.441286339674</v>
      </c>
      <c r="G43" s="15">
        <f>IF(G7/2.7="…","…",G7/2.7)</f>
        <v>10605.867138920381</v>
      </c>
      <c r="I43" s="15">
        <f>IF(I7/2.7="…","…",I7/2.7)</f>
        <v>10711.528360876868</v>
      </c>
      <c r="K43" s="15">
        <f>IF(K7/2.7="…","…",K7/2.7)</f>
        <v>10608.52863065732</v>
      </c>
      <c r="M43" s="15">
        <f>IF(M7/2.7="…","…",M7/2.7)</f>
        <v>10905.462392108508</v>
      </c>
      <c r="O43" s="15">
        <f>IF(O7/2.7="…","…",O7/2.7)</f>
        <v>11192.282484959325</v>
      </c>
      <c r="Q43" s="15">
        <f>IF(Q7/2.7="…","…",Q7/2.7)</f>
        <v>11040.400023171327</v>
      </c>
      <c r="S43" s="15">
        <f>IF(S7/2.7="…","…",S7/2.7)</f>
        <v>8675.1500598316761</v>
      </c>
      <c r="U43" s="15">
        <f>IF(U7/2.7="…","…",U7/2.7)</f>
        <v>10011.378601279388</v>
      </c>
      <c r="W43" s="15">
        <f>IF(W7/2.7="…","…",W7/2.7)</f>
        <v>11090.790933390708</v>
      </c>
      <c r="Y43" s="15">
        <f>IF(Y7/2.7="…","…",Y7/2.7)</f>
        <v>11383.555024454025</v>
      </c>
    </row>
    <row r="44" spans="1:26" ht="15.75" customHeight="1" x14ac:dyDescent="0.2">
      <c r="A44" s="16" t="s">
        <v>16</v>
      </c>
      <c r="B44" s="13"/>
      <c r="C44" s="13">
        <f>C45+C51</f>
        <v>77676.904467405577</v>
      </c>
      <c r="E44" s="13">
        <f>E45+E51</f>
        <v>79651.959283751756</v>
      </c>
      <c r="G44" s="13">
        <f>G45+G51</f>
        <v>81295.405743405528</v>
      </c>
      <c r="I44" s="13">
        <f>I45+I51</f>
        <v>81968.842946054996</v>
      </c>
      <c r="K44" s="13">
        <f>K45+K51</f>
        <v>80264.370181274775</v>
      </c>
      <c r="M44" s="13">
        <f>M45+M51</f>
        <v>79724.57622049468</v>
      </c>
      <c r="O44" s="13">
        <f>O45+O51</f>
        <v>80799.38824960636</v>
      </c>
      <c r="Q44" s="13">
        <f>Q45+Q51</f>
        <v>81258.792315941784</v>
      </c>
      <c r="S44" s="13">
        <f>S45+S51</f>
        <v>67316.842077273002</v>
      </c>
      <c r="U44" s="13">
        <f>U45+U51</f>
        <v>69327.642862297027</v>
      </c>
      <c r="W44" s="13">
        <f>W45+W51</f>
        <v>76449.550240225901</v>
      </c>
      <c r="Y44" s="13">
        <f>Y45+Y51</f>
        <v>82342.045489817538</v>
      </c>
    </row>
    <row r="45" spans="1:26" s="10" customFormat="1" ht="15.75" customHeight="1" x14ac:dyDescent="0.2">
      <c r="A45" s="17" t="s">
        <v>17</v>
      </c>
      <c r="B45" s="13"/>
      <c r="C45" s="13">
        <f t="shared" ref="C45" si="14">SUM(C46:C50)</f>
        <v>56350.37220835987</v>
      </c>
      <c r="E45" s="13">
        <f t="shared" ref="E45:G45" si="15">SUM(E46:E50)</f>
        <v>57602.490528428156</v>
      </c>
      <c r="G45" s="13">
        <f t="shared" si="15"/>
        <v>58713.984843088154</v>
      </c>
      <c r="I45" s="13">
        <f t="shared" ref="I45:K45" si="16">SUM(I46:I50)</f>
        <v>58860.875417257041</v>
      </c>
      <c r="K45" s="13">
        <f t="shared" si="16"/>
        <v>56657.770819585588</v>
      </c>
      <c r="M45" s="13">
        <f t="shared" ref="M45:O45" si="17">SUM(M46:M50)</f>
        <v>55666.629067569258</v>
      </c>
      <c r="O45" s="13">
        <f t="shared" si="17"/>
        <v>56197.338409964301</v>
      </c>
      <c r="Q45" s="13">
        <f t="shared" ref="Q45:S45" si="18">SUM(Q46:Q50)</f>
        <v>56726.660981871049</v>
      </c>
      <c r="S45" s="13">
        <f t="shared" si="18"/>
        <v>44756.12662010979</v>
      </c>
      <c r="U45" s="13">
        <f t="shared" ref="U45" si="19">SUM(U46:U50)</f>
        <v>46344.713086646443</v>
      </c>
      <c r="W45" s="13">
        <f t="shared" ref="W45:Y45" si="20">SUM(W46:W50)</f>
        <v>52822.422461757364</v>
      </c>
      <c r="Y45" s="13">
        <f t="shared" si="20"/>
        <v>58756.927992845027</v>
      </c>
    </row>
    <row r="46" spans="1:26" ht="15.75" customHeight="1" x14ac:dyDescent="0.2">
      <c r="A46" s="18" t="s">
        <v>18</v>
      </c>
      <c r="B46" s="37"/>
      <c r="C46" s="15">
        <f>IF(C10/2.7="…","…",C10/2.7)</f>
        <v>5271.25</v>
      </c>
      <c r="D46" s="37"/>
      <c r="E46" s="15">
        <f>IF(E10/2.7="…","…",E10/2.7)</f>
        <v>5218.0045511245335</v>
      </c>
      <c r="F46" s="37"/>
      <c r="G46" s="15">
        <f>IF(G10/2.7="…","…",G10/2.7)</f>
        <v>5222.3057155183733</v>
      </c>
      <c r="H46" s="37"/>
      <c r="I46" s="15">
        <f>IF(I10/2.7="…","…",I10/2.7)</f>
        <v>5178.1075434713284</v>
      </c>
      <c r="J46" s="37"/>
      <c r="K46" s="15">
        <f>IF(K10/2.7="…","…",K10/2.7)</f>
        <v>5270.9039293016449</v>
      </c>
      <c r="L46" s="37"/>
      <c r="M46" s="15">
        <f>IF(M10/2.7="…","…",M10/2.7)</f>
        <v>5277.6770272551639</v>
      </c>
      <c r="N46" s="37"/>
      <c r="O46" s="15">
        <f>IF(O10/2.7="…","…",O10/2.7)</f>
        <v>5215.730372249629</v>
      </c>
      <c r="P46" s="37"/>
      <c r="Q46" s="15">
        <f>IF(Q10/2.7="…","…",Q10/2.7)</f>
        <v>5249.7441780308018</v>
      </c>
      <c r="R46" s="37"/>
      <c r="S46" s="15">
        <f>IF(S10/2.7="…","…",S10/2.7)</f>
        <v>4459.4422996661096</v>
      </c>
      <c r="T46" s="37"/>
      <c r="U46" s="15">
        <f>IF(U10/2.7="…","…",U10/2.7)</f>
        <v>4448.071405291591</v>
      </c>
      <c r="V46" s="37"/>
      <c r="W46" s="15">
        <f>IF(W10/2.7="…","…",W10/2.7)</f>
        <v>5241.2901652567016</v>
      </c>
      <c r="X46" s="37"/>
      <c r="Y46" s="15">
        <f>IF(Y10/2.7="…","…",Y10/2.7)</f>
        <v>5455.853998236762</v>
      </c>
      <c r="Z46" s="37"/>
    </row>
    <row r="47" spans="1:26" ht="15.75" customHeight="1" x14ac:dyDescent="0.2">
      <c r="A47" s="18" t="s">
        <v>19</v>
      </c>
      <c r="B47" s="20"/>
      <c r="C47" s="15">
        <f t="shared" ref="C47" si="21">C11/2.7</f>
        <v>4070.657831305612</v>
      </c>
      <c r="D47" s="20"/>
      <c r="E47" s="15">
        <f>IF(E11/2.7="…","…",E11/2.7)</f>
        <v>4219.3746067801312</v>
      </c>
      <c r="F47" s="38"/>
      <c r="G47" s="15">
        <f>IF(G11/2.7="…","…",G11/2.7)</f>
        <v>4290.5341253564511</v>
      </c>
      <c r="H47" s="38"/>
      <c r="I47" s="15">
        <f t="shared" ref="I47:K50" si="22">IF(I11/2.7="…","…",I11/2.7)</f>
        <v>4320.0274538962467</v>
      </c>
      <c r="J47" s="38"/>
      <c r="K47" s="15">
        <f t="shared" si="22"/>
        <v>4484.5106097869866</v>
      </c>
      <c r="L47" s="38"/>
      <c r="M47" s="15">
        <f t="shared" ref="M47:O50" si="23">IF(M11/2.7="…","…",M11/2.7)</f>
        <v>4651.9842793760763</v>
      </c>
      <c r="N47" s="38"/>
      <c r="O47" s="15">
        <f t="shared" si="23"/>
        <v>4858.5748486358843</v>
      </c>
      <c r="P47" s="38"/>
      <c r="Q47" s="15">
        <f t="shared" ref="Q47:S50" si="24">IF(Q11/2.7="…","…",Q11/2.7)</f>
        <v>5118.6318808370161</v>
      </c>
      <c r="R47" s="38"/>
      <c r="S47" s="15">
        <f t="shared" si="24"/>
        <v>7344.2113950011017</v>
      </c>
      <c r="T47" s="38"/>
      <c r="U47" s="15">
        <f t="shared" ref="U47:U50" si="25">IF(U11/2.7="…","…",U11/2.7)</f>
        <v>8817.4561023638107</v>
      </c>
      <c r="V47" s="38"/>
      <c r="W47" s="15">
        <f t="shared" ref="W47:Y50" si="26">IF(W11/2.7="…","…",W11/2.7)</f>
        <v>14401.970797552025</v>
      </c>
      <c r="X47" s="38"/>
      <c r="Y47" s="15">
        <f t="shared" si="26"/>
        <v>19269.105378839253</v>
      </c>
      <c r="Z47" s="38"/>
    </row>
    <row r="48" spans="1:26" ht="15.75" customHeight="1" x14ac:dyDescent="0.2">
      <c r="A48" s="18" t="s">
        <v>20</v>
      </c>
      <c r="B48" s="38"/>
      <c r="C48" s="15">
        <f>IF(C12/2.7="…","…",C12/2.7)</f>
        <v>14769.585231875844</v>
      </c>
      <c r="D48" s="38"/>
      <c r="E48" s="15">
        <f>IF(E12/2.7="…","…",E12/2.7)</f>
        <v>14846.045308770194</v>
      </c>
      <c r="F48" s="38"/>
      <c r="G48" s="15">
        <f>IF(G12/2.7="…","…",G12/2.7)</f>
        <v>14948.456648496012</v>
      </c>
      <c r="H48" s="38"/>
      <c r="I48" s="15">
        <f t="shared" si="22"/>
        <v>15086.204751954961</v>
      </c>
      <c r="J48" s="38"/>
      <c r="K48" s="15">
        <f t="shared" si="22"/>
        <v>15293.67371925481</v>
      </c>
      <c r="L48" s="38"/>
      <c r="M48" s="15">
        <f t="shared" si="23"/>
        <v>15446.170466987796</v>
      </c>
      <c r="N48" s="38"/>
      <c r="O48" s="15">
        <f t="shared" si="23"/>
        <v>15738.091300483598</v>
      </c>
      <c r="P48" s="38"/>
      <c r="Q48" s="15">
        <f t="shared" si="24"/>
        <v>15878.520975628733</v>
      </c>
      <c r="R48" s="38"/>
      <c r="S48" s="15">
        <f t="shared" si="24"/>
        <v>5388.6199870632063</v>
      </c>
      <c r="T48" s="38"/>
      <c r="U48" s="15">
        <f t="shared" si="25"/>
        <v>5595.8964803611734</v>
      </c>
      <c r="V48" s="38"/>
      <c r="W48" s="15">
        <f t="shared" si="26"/>
        <v>5842.0610528578673</v>
      </c>
      <c r="X48" s="38"/>
      <c r="Y48" s="15">
        <f t="shared" si="26"/>
        <v>5971.0458212618141</v>
      </c>
      <c r="Z48" s="38"/>
    </row>
    <row r="49" spans="1:26" ht="15.75" customHeight="1" x14ac:dyDescent="0.2">
      <c r="A49" s="18" t="s">
        <v>45</v>
      </c>
      <c r="B49" s="39"/>
      <c r="C49" s="15">
        <f>IF(C13/2.7="…","…",C13/2.7)</f>
        <v>4979.9090909090919</v>
      </c>
      <c r="D49" s="39"/>
      <c r="E49" s="15">
        <f>IF(E13/2.7="…","…",E13/2.7)</f>
        <v>5125.88291257124</v>
      </c>
      <c r="F49" s="39"/>
      <c r="G49" s="15">
        <f>IF(G13/2.7="…","…",G13/2.7)</f>
        <v>5138.8789600500468</v>
      </c>
      <c r="H49" s="39"/>
      <c r="I49" s="15">
        <f t="shared" si="22"/>
        <v>4963.4524679969754</v>
      </c>
      <c r="J49" s="39"/>
      <c r="K49" s="15">
        <f t="shared" si="22"/>
        <v>4719.6808824071823</v>
      </c>
      <c r="L49" s="39"/>
      <c r="M49" s="15">
        <f t="shared" si="23"/>
        <v>4793.5888451156434</v>
      </c>
      <c r="N49" s="39"/>
      <c r="O49" s="15">
        <f t="shared" si="23"/>
        <v>5030.785795985973</v>
      </c>
      <c r="P49" s="39"/>
      <c r="Q49" s="15">
        <f t="shared" si="24"/>
        <v>5089.5324243198065</v>
      </c>
      <c r="R49" s="39"/>
      <c r="S49" s="15">
        <f t="shared" si="24"/>
        <v>4276.4598176984664</v>
      </c>
      <c r="T49" s="39"/>
      <c r="U49" s="15">
        <f t="shared" si="25"/>
        <v>4172.3142030690206</v>
      </c>
      <c r="V49" s="39"/>
      <c r="W49" s="15">
        <f t="shared" si="26"/>
        <v>4272.7190772546346</v>
      </c>
      <c r="X49" s="39"/>
      <c r="Y49" s="15">
        <f t="shared" si="26"/>
        <v>4381.2288890685504</v>
      </c>
      <c r="Z49" s="39"/>
    </row>
    <row r="50" spans="1:26" ht="15.75" customHeight="1" x14ac:dyDescent="0.2">
      <c r="A50" s="18" t="s">
        <v>40</v>
      </c>
      <c r="B50" s="39"/>
      <c r="C50" s="15">
        <f>C14/2.7</f>
        <v>27258.970054269317</v>
      </c>
      <c r="D50" s="39"/>
      <c r="E50" s="15">
        <f>IF(E14/2.7="…","…",E14/2.7)</f>
        <v>28193.183149182056</v>
      </c>
      <c r="F50" s="39"/>
      <c r="G50" s="15">
        <f>IF(G14/2.7="…","…",G14/2.7)</f>
        <v>29113.809393667274</v>
      </c>
      <c r="H50" s="39"/>
      <c r="I50" s="15">
        <f t="shared" si="22"/>
        <v>29313.08319993753</v>
      </c>
      <c r="J50" s="39"/>
      <c r="K50" s="15">
        <f t="shared" si="22"/>
        <v>26889.001678834964</v>
      </c>
      <c r="L50" s="39"/>
      <c r="M50" s="15">
        <f t="shared" si="23"/>
        <v>25497.208448834575</v>
      </c>
      <c r="N50" s="39"/>
      <c r="O50" s="15">
        <f t="shared" si="23"/>
        <v>25354.156092609221</v>
      </c>
      <c r="P50" s="39"/>
      <c r="Q50" s="15">
        <f t="shared" si="24"/>
        <v>25390.231523054696</v>
      </c>
      <c r="R50" s="39"/>
      <c r="S50" s="15">
        <f t="shared" si="24"/>
        <v>23287.393120680903</v>
      </c>
      <c r="T50" s="39"/>
      <c r="U50" s="15">
        <f t="shared" si="25"/>
        <v>23310.974895560845</v>
      </c>
      <c r="V50" s="39"/>
      <c r="W50" s="15">
        <f t="shared" si="26"/>
        <v>23064.381368836137</v>
      </c>
      <c r="X50" s="39"/>
      <c r="Y50" s="15">
        <f t="shared" si="26"/>
        <v>23679.693905438642</v>
      </c>
      <c r="Z50" s="39"/>
    </row>
    <row r="51" spans="1:26" s="10" customFormat="1" ht="15.75" customHeight="1" x14ac:dyDescent="0.2">
      <c r="A51" s="17" t="s">
        <v>21</v>
      </c>
      <c r="B51" s="40"/>
      <c r="C51" s="13">
        <f>C52+C53+C54</f>
        <v>21326.5322590457</v>
      </c>
      <c r="D51" s="40"/>
      <c r="E51" s="13">
        <f>E52+E53+E54</f>
        <v>22049.4687553236</v>
      </c>
      <c r="F51" s="40"/>
      <c r="G51" s="13">
        <f>G52+G53+G54</f>
        <v>22581.420900317375</v>
      </c>
      <c r="H51" s="40"/>
      <c r="I51" s="13">
        <f>I52+I53+I54</f>
        <v>23107.967528797948</v>
      </c>
      <c r="J51" s="40"/>
      <c r="K51" s="13">
        <f>K52+K53+K54</f>
        <v>23606.59936168919</v>
      </c>
      <c r="L51" s="40"/>
      <c r="M51" s="13">
        <f>M52+M53+M54</f>
        <v>24057.947152925426</v>
      </c>
      <c r="N51" s="40"/>
      <c r="O51" s="13">
        <f>O52+O53+O54</f>
        <v>24602.049839642052</v>
      </c>
      <c r="P51" s="40"/>
      <c r="Q51" s="13">
        <f>Q52+Q53+Q54</f>
        <v>24532.131334070731</v>
      </c>
      <c r="R51" s="40"/>
      <c r="S51" s="13">
        <f>S52+S53+S54</f>
        <v>22560.715457163205</v>
      </c>
      <c r="T51" s="40"/>
      <c r="U51" s="13">
        <f>U52+U53+U54</f>
        <v>22982.929775650584</v>
      </c>
      <c r="V51" s="40"/>
      <c r="W51" s="13">
        <f>W52+W53+W54</f>
        <v>23627.127778468537</v>
      </c>
      <c r="X51" s="40"/>
      <c r="Y51" s="13">
        <f>Y52+Y53+Y54</f>
        <v>23585.117496972511</v>
      </c>
      <c r="Z51" s="40"/>
    </row>
    <row r="52" spans="1:26" ht="15.75" customHeight="1" x14ac:dyDescent="0.2">
      <c r="A52" s="18" t="s">
        <v>22</v>
      </c>
      <c r="B52" s="39"/>
      <c r="C52" s="15">
        <f>IF(C16/2.7="…","…",C16/2.7)</f>
        <v>1909.38</v>
      </c>
      <c r="D52" s="39"/>
      <c r="E52" s="15">
        <f>IF(E16/2.7="…","…",E16/2.7)</f>
        <v>1994.4306582441238</v>
      </c>
      <c r="F52" s="39"/>
      <c r="G52" s="15">
        <f>IF(G16/2.7="…","…",G16/2.7)</f>
        <v>2074.8382200855303</v>
      </c>
      <c r="H52" s="39"/>
      <c r="I52" s="15">
        <f>IF(I16/2.7="…","…",I16/2.7)</f>
        <v>2134.5240841881659</v>
      </c>
      <c r="J52" s="39"/>
      <c r="K52" s="15">
        <f>IF(K16/2.7="…","…",K16/2.7)</f>
        <v>2135.6690901976135</v>
      </c>
      <c r="L52" s="39"/>
      <c r="M52" s="15">
        <f>IF(M16/2.7="…","…",M16/2.7)</f>
        <v>2096.971768454594</v>
      </c>
      <c r="N52" s="39"/>
      <c r="O52" s="15">
        <f>IF(O16/2.7="…","…",O16/2.7)</f>
        <v>2120.2454711127266</v>
      </c>
      <c r="P52" s="39"/>
      <c r="Q52" s="15">
        <f>IF(Q16/2.7="…","…",Q16/2.7)</f>
        <v>2210.7252044609672</v>
      </c>
      <c r="R52" s="39"/>
      <c r="S52" s="15">
        <f>IF(S16/2.7="…","…",S16/2.7)</f>
        <v>1903.3638667300224</v>
      </c>
      <c r="T52" s="39"/>
      <c r="U52" s="15">
        <f>IF(U16/2.7="…","…",U16/2.7)</f>
        <v>2241.1697498392823</v>
      </c>
      <c r="V52" s="39"/>
      <c r="W52" s="15">
        <f>IF(W16/2.7="…","…",W16/2.7)</f>
        <v>2457.4739994968836</v>
      </c>
      <c r="X52" s="39"/>
      <c r="Y52" s="15">
        <f>IF(Y16/2.7="…","…",Y16/2.7)</f>
        <v>2485.740122425022</v>
      </c>
      <c r="Z52" s="39"/>
    </row>
    <row r="53" spans="1:26" ht="15.75" customHeight="1" x14ac:dyDescent="0.2">
      <c r="A53" s="18" t="s">
        <v>23</v>
      </c>
      <c r="B53" s="39"/>
      <c r="C53" s="15">
        <f>IF(C17/2.7="…","…",C17/2.7)</f>
        <v>13587.541518304959</v>
      </c>
      <c r="D53" s="39"/>
      <c r="E53" s="15">
        <f>IF(E17/2.7="…","…",E17/2.7)</f>
        <v>14175.173354821227</v>
      </c>
      <c r="F53" s="39"/>
      <c r="G53" s="15">
        <f>IF(G17/2.7="…","…",G17/2.7)</f>
        <v>14419.350016250042</v>
      </c>
      <c r="H53" s="39"/>
      <c r="I53" s="15">
        <f>IF(I17/2.7="…","…",I17/2.7)</f>
        <v>14788.847132863837</v>
      </c>
      <c r="J53" s="39"/>
      <c r="K53" s="15">
        <f>IF(K17/2.7="…","…",K17/2.7)</f>
        <v>15056.890266126224</v>
      </c>
      <c r="L53" s="39"/>
      <c r="M53" s="15">
        <f>IF(M17/2.7="…","…",M17/2.7)</f>
        <v>15434.859068295855</v>
      </c>
      <c r="N53" s="39"/>
      <c r="O53" s="15">
        <f>IF(O17/2.7="…","…",O17/2.7)</f>
        <v>15692.283339449988</v>
      </c>
      <c r="P53" s="39"/>
      <c r="Q53" s="15">
        <f>IF(Q17/2.7="…","…",Q17/2.7)</f>
        <v>15427.931906082607</v>
      </c>
      <c r="R53" s="39"/>
      <c r="S53" s="15">
        <f>IF(S17/2.7="…","…",S17/2.7)</f>
        <v>14912.118654752185</v>
      </c>
      <c r="T53" s="39"/>
      <c r="U53" s="15">
        <f>IF(U17/2.7="…","…",U17/2.7)</f>
        <v>14643.963160745177</v>
      </c>
      <c r="V53" s="39"/>
      <c r="W53" s="15">
        <f>IF(W17/2.7="…","…",W17/2.7)</f>
        <v>14397.653878903182</v>
      </c>
      <c r="X53" s="39"/>
      <c r="Y53" s="15">
        <f>IF(Y17/2.7="…","…",Y17/2.7)</f>
        <v>14129.296184272474</v>
      </c>
      <c r="Z53" s="39"/>
    </row>
    <row r="54" spans="1:26" s="10" customFormat="1" ht="15.75" customHeight="1" x14ac:dyDescent="0.2">
      <c r="A54" s="22" t="s">
        <v>24</v>
      </c>
      <c r="B54" s="40"/>
      <c r="C54" s="13">
        <f t="shared" ref="C54" si="27">SUM(C55:C61)</f>
        <v>5829.6107407407399</v>
      </c>
      <c r="D54" s="40"/>
      <c r="E54" s="13">
        <f t="shared" ref="E54:G54" si="28">SUM(E55:E61)</f>
        <v>5879.864742258248</v>
      </c>
      <c r="F54" s="40"/>
      <c r="G54" s="13">
        <f t="shared" si="28"/>
        <v>6087.2326639818002</v>
      </c>
      <c r="H54" s="40"/>
      <c r="I54" s="13">
        <f t="shared" ref="I54:K54" si="29">SUM(I55:I61)</f>
        <v>6184.5963117459469</v>
      </c>
      <c r="J54" s="40"/>
      <c r="K54" s="13">
        <f t="shared" si="29"/>
        <v>6414.0400053653539</v>
      </c>
      <c r="L54" s="40"/>
      <c r="M54" s="13">
        <f t="shared" ref="M54:O54" si="30">SUM(M55:M61)</f>
        <v>6526.1163161749764</v>
      </c>
      <c r="N54" s="40"/>
      <c r="O54" s="13">
        <f t="shared" si="30"/>
        <v>6789.5210290793366</v>
      </c>
      <c r="P54" s="40"/>
      <c r="Q54" s="13">
        <f t="shared" ref="Q54:S54" si="31">SUM(Q55:Q61)</f>
        <v>6893.4742235271551</v>
      </c>
      <c r="R54" s="40"/>
      <c r="S54" s="13">
        <f t="shared" si="31"/>
        <v>5745.2329356809987</v>
      </c>
      <c r="T54" s="40"/>
      <c r="U54" s="13">
        <f t="shared" ref="U54" si="32">SUM(U55:U61)</f>
        <v>6097.7968650661242</v>
      </c>
      <c r="V54" s="40"/>
      <c r="W54" s="13">
        <f t="shared" ref="W54:Y54" si="33">SUM(W55:W61)</f>
        <v>6771.9999000684738</v>
      </c>
      <c r="X54" s="40"/>
      <c r="Y54" s="13">
        <f t="shared" si="33"/>
        <v>6970.0811902750147</v>
      </c>
      <c r="Z54" s="40"/>
    </row>
    <row r="55" spans="1:26" ht="15.75" customHeight="1" x14ac:dyDescent="0.2">
      <c r="A55" s="23" t="s">
        <v>25</v>
      </c>
      <c r="B55" s="39"/>
      <c r="C55" s="15">
        <f>C19/2.7</f>
        <v>1327.037037037037</v>
      </c>
      <c r="D55" s="39"/>
      <c r="E55" s="15">
        <f t="shared" ref="E55:G61" si="34">IF(E19/2.7="…","…",E19/2.7)</f>
        <v>1333.7179336198942</v>
      </c>
      <c r="F55" s="39"/>
      <c r="G55" s="15">
        <f t="shared" si="34"/>
        <v>1362.9029029029027</v>
      </c>
      <c r="H55" s="39"/>
      <c r="I55" s="15">
        <f t="shared" ref="I55:K61" si="35">IF(I19/2.7="…","…",I19/2.7)</f>
        <v>1382.5939665155349</v>
      </c>
      <c r="J55" s="39"/>
      <c r="K55" s="15">
        <f t="shared" si="35"/>
        <v>1439.5574005377925</v>
      </c>
      <c r="L55" s="39"/>
      <c r="M55" s="15">
        <f t="shared" ref="M55:O61" si="36">IF(M19/2.7="…","…",M19/2.7)</f>
        <v>1474.7200141317787</v>
      </c>
      <c r="N55" s="39"/>
      <c r="O55" s="15">
        <f t="shared" si="36"/>
        <v>1577.3948458262182</v>
      </c>
      <c r="P55" s="39"/>
      <c r="Q55" s="15">
        <f t="shared" ref="Q55:S61" si="37">IF(Q19/2.7="…","…",Q19/2.7)</f>
        <v>1626.2708787218589</v>
      </c>
      <c r="R55" s="39"/>
      <c r="S55" s="15">
        <f t="shared" si="37"/>
        <v>1319.3012620463599</v>
      </c>
      <c r="T55" s="39"/>
      <c r="U55" s="15">
        <f t="shared" ref="U55:U61" si="38">IF(U19/2.7="…","…",U19/2.7)</f>
        <v>1427.2504857798974</v>
      </c>
      <c r="V55" s="39"/>
      <c r="W55" s="15">
        <f t="shared" ref="W55:Y61" si="39">IF(W19/2.7="…","…",W19/2.7)</f>
        <v>1563.3298003886237</v>
      </c>
      <c r="X55" s="39"/>
      <c r="Y55" s="15">
        <f t="shared" si="39"/>
        <v>1596.3826571669706</v>
      </c>
      <c r="Z55" s="39"/>
    </row>
    <row r="56" spans="1:26" ht="15.75" customHeight="1" x14ac:dyDescent="0.2">
      <c r="A56" s="23" t="s">
        <v>26</v>
      </c>
      <c r="B56" s="20"/>
      <c r="C56" s="15">
        <f>C20/2.7</f>
        <v>485.99629629629629</v>
      </c>
      <c r="D56" s="20"/>
      <c r="E56" s="15">
        <f t="shared" si="34"/>
        <v>481.136621863622</v>
      </c>
      <c r="F56" s="20"/>
      <c r="G56" s="15">
        <f t="shared" si="34"/>
        <v>502.53732555695973</v>
      </c>
      <c r="H56" s="39"/>
      <c r="I56" s="15">
        <f t="shared" si="35"/>
        <v>490.24181340032897</v>
      </c>
      <c r="J56" s="39"/>
      <c r="K56" s="15">
        <f t="shared" si="35"/>
        <v>503.79037138183924</v>
      </c>
      <c r="L56" s="39"/>
      <c r="M56" s="15">
        <f t="shared" si="36"/>
        <v>469.67784754399969</v>
      </c>
      <c r="N56" s="39"/>
      <c r="O56" s="15">
        <f t="shared" si="36"/>
        <v>487.13393000572637</v>
      </c>
      <c r="P56" s="39"/>
      <c r="Q56" s="15">
        <f t="shared" si="37"/>
        <v>513.93839381885721</v>
      </c>
      <c r="R56" s="39"/>
      <c r="S56" s="15">
        <f t="shared" si="37"/>
        <v>431.41460941124672</v>
      </c>
      <c r="T56" s="39"/>
      <c r="U56" s="15">
        <f t="shared" si="38"/>
        <v>458.13663599905641</v>
      </c>
      <c r="V56" s="39"/>
      <c r="W56" s="15">
        <f t="shared" si="39"/>
        <v>485.34504221626025</v>
      </c>
      <c r="X56" s="39"/>
      <c r="Y56" s="15">
        <f t="shared" si="39"/>
        <v>499.94467482061356</v>
      </c>
      <c r="Z56" s="39"/>
    </row>
    <row r="57" spans="1:26" ht="15.75" customHeight="1" x14ac:dyDescent="0.2">
      <c r="A57" s="23" t="s">
        <v>27</v>
      </c>
      <c r="B57" s="39"/>
      <c r="C57" s="15">
        <f>C21/2.7</f>
        <v>799.88148148148139</v>
      </c>
      <c r="D57" s="39"/>
      <c r="E57" s="15">
        <f t="shared" si="34"/>
        <v>818.68747912917536</v>
      </c>
      <c r="F57" s="39"/>
      <c r="G57" s="15">
        <f t="shared" si="34"/>
        <v>878.80508270797566</v>
      </c>
      <c r="H57" s="39"/>
      <c r="I57" s="15">
        <f t="shared" si="35"/>
        <v>935.43692597682173</v>
      </c>
      <c r="J57" s="39"/>
      <c r="K57" s="15">
        <f t="shared" si="35"/>
        <v>970.41856226531138</v>
      </c>
      <c r="L57" s="39"/>
      <c r="M57" s="15">
        <f t="shared" si="36"/>
        <v>1013.4922948807141</v>
      </c>
      <c r="N57" s="39"/>
      <c r="O57" s="15">
        <f t="shared" si="36"/>
        <v>1057.6951572161511</v>
      </c>
      <c r="P57" s="39"/>
      <c r="Q57" s="15">
        <f t="shared" si="37"/>
        <v>1064.8505891162176</v>
      </c>
      <c r="R57" s="39"/>
      <c r="S57" s="15">
        <f t="shared" si="37"/>
        <v>918.37594698736257</v>
      </c>
      <c r="T57" s="39"/>
      <c r="U57" s="15">
        <f t="shared" si="38"/>
        <v>961.428294570189</v>
      </c>
      <c r="V57" s="39"/>
      <c r="W57" s="15">
        <f t="shared" si="39"/>
        <v>1031.7936057596048</v>
      </c>
      <c r="X57" s="39"/>
      <c r="Y57" s="15">
        <f t="shared" si="39"/>
        <v>1068.5886928105738</v>
      </c>
      <c r="Z57" s="39"/>
    </row>
    <row r="58" spans="1:26" ht="15.75" customHeight="1" x14ac:dyDescent="0.2">
      <c r="A58" s="23" t="s">
        <v>28</v>
      </c>
      <c r="B58" s="38"/>
      <c r="C58" s="15">
        <f>IF(C22/2.7="…","…",C22/2.7)</f>
        <v>63.169999999999995</v>
      </c>
      <c r="D58" s="38"/>
      <c r="E58" s="15">
        <f t="shared" si="34"/>
        <v>59.733884628519974</v>
      </c>
      <c r="F58" s="38"/>
      <c r="G58" s="15">
        <f t="shared" si="34"/>
        <v>60.882002173305594</v>
      </c>
      <c r="H58" s="38"/>
      <c r="I58" s="15">
        <f t="shared" si="35"/>
        <v>64.8272588406967</v>
      </c>
      <c r="J58" s="38"/>
      <c r="K58" s="15">
        <f t="shared" si="35"/>
        <v>64.972783818187452</v>
      </c>
      <c r="L58" s="38"/>
      <c r="M58" s="15">
        <f t="shared" si="36"/>
        <v>64.680557111366383</v>
      </c>
      <c r="N58" s="38"/>
      <c r="O58" s="15">
        <f t="shared" si="36"/>
        <v>68.430865224005714</v>
      </c>
      <c r="P58" s="38"/>
      <c r="Q58" s="15">
        <f t="shared" si="37"/>
        <v>67.86759334347542</v>
      </c>
      <c r="R58" s="38"/>
      <c r="S58" s="15">
        <f t="shared" si="37"/>
        <v>66.742618584867571</v>
      </c>
      <c r="T58" s="38"/>
      <c r="U58" s="15">
        <f t="shared" si="38"/>
        <v>70.066158030364178</v>
      </c>
      <c r="V58" s="38"/>
      <c r="W58" s="15">
        <f t="shared" si="39"/>
        <v>73.64897513117451</v>
      </c>
      <c r="X58" s="38"/>
      <c r="Y58" s="15">
        <f t="shared" si="39"/>
        <v>73.745861032630629</v>
      </c>
      <c r="Z58" s="38"/>
    </row>
    <row r="59" spans="1:26" ht="15.75" customHeight="1" x14ac:dyDescent="0.2">
      <c r="A59" s="23" t="s">
        <v>29</v>
      </c>
      <c r="B59" s="38"/>
      <c r="C59" s="15">
        <f>C23/2.7</f>
        <v>825.3814814814815</v>
      </c>
      <c r="D59" s="38"/>
      <c r="E59" s="15">
        <f t="shared" si="34"/>
        <v>872.50930296836225</v>
      </c>
      <c r="F59" s="38"/>
      <c r="G59" s="15">
        <f t="shared" si="34"/>
        <v>938.65841152860708</v>
      </c>
      <c r="H59" s="38"/>
      <c r="I59" s="15">
        <f t="shared" si="35"/>
        <v>945.36057201269523</v>
      </c>
      <c r="J59" s="38"/>
      <c r="K59" s="15">
        <f t="shared" si="35"/>
        <v>982.44383432847519</v>
      </c>
      <c r="L59" s="38"/>
      <c r="M59" s="15">
        <f t="shared" si="36"/>
        <v>982.62180620661468</v>
      </c>
      <c r="N59" s="38"/>
      <c r="O59" s="15">
        <f t="shared" si="36"/>
        <v>1002.793399321613</v>
      </c>
      <c r="P59" s="38"/>
      <c r="Q59" s="15">
        <f t="shared" si="37"/>
        <v>1030.6004200865534</v>
      </c>
      <c r="R59" s="38"/>
      <c r="S59" s="15">
        <f t="shared" si="37"/>
        <v>872.3573757553163</v>
      </c>
      <c r="T59" s="38"/>
      <c r="U59" s="15">
        <f t="shared" si="38"/>
        <v>876.5418852803557</v>
      </c>
      <c r="V59" s="38"/>
      <c r="W59" s="15">
        <f t="shared" si="39"/>
        <v>968.77906670936284</v>
      </c>
      <c r="X59" s="38"/>
      <c r="Y59" s="15">
        <f t="shared" si="39"/>
        <v>991.10368547209919</v>
      </c>
      <c r="Z59" s="38"/>
    </row>
    <row r="60" spans="1:26" ht="15.75" customHeight="1" x14ac:dyDescent="0.2">
      <c r="A60" s="23" t="s">
        <v>30</v>
      </c>
      <c r="B60" s="37"/>
      <c r="C60" s="15">
        <f>C24/2.7</f>
        <v>1598.1111111111109</v>
      </c>
      <c r="D60" s="37"/>
      <c r="E60" s="15">
        <f t="shared" si="34"/>
        <v>1566.066610771592</v>
      </c>
      <c r="F60" s="37"/>
      <c r="G60" s="15">
        <f t="shared" si="34"/>
        <v>1586.8653882851784</v>
      </c>
      <c r="H60" s="37"/>
      <c r="I60" s="15">
        <f t="shared" si="35"/>
        <v>1588.4826871557045</v>
      </c>
      <c r="J60" s="37"/>
      <c r="K60" s="15">
        <f t="shared" si="35"/>
        <v>1642.9338427208672</v>
      </c>
      <c r="L60" s="37"/>
      <c r="M60" s="15">
        <f t="shared" si="36"/>
        <v>1698.4621507376619</v>
      </c>
      <c r="N60" s="37"/>
      <c r="O60" s="15">
        <f t="shared" si="36"/>
        <v>1747.4929997969434</v>
      </c>
      <c r="P60" s="37"/>
      <c r="Q60" s="15">
        <f t="shared" si="37"/>
        <v>1735.2643361040696</v>
      </c>
      <c r="R60" s="37"/>
      <c r="S60" s="15">
        <f t="shared" si="37"/>
        <v>1322.7180875150927</v>
      </c>
      <c r="T60" s="37"/>
      <c r="U60" s="15">
        <f t="shared" si="38"/>
        <v>1472.159643537896</v>
      </c>
      <c r="V60" s="37"/>
      <c r="W60" s="15">
        <f t="shared" si="39"/>
        <v>1774.9242728727666</v>
      </c>
      <c r="X60" s="37"/>
      <c r="Y60" s="15">
        <f t="shared" si="39"/>
        <v>1832.9743109731198</v>
      </c>
      <c r="Z60" s="37"/>
    </row>
    <row r="61" spans="1:26" ht="15.75" customHeight="1" thickBot="1" x14ac:dyDescent="0.25">
      <c r="A61" s="28" t="s">
        <v>31</v>
      </c>
      <c r="B61" s="41"/>
      <c r="C61" s="41">
        <f>C25/2.7</f>
        <v>730.0333333333333</v>
      </c>
      <c r="D61" s="42"/>
      <c r="E61" s="41">
        <f t="shared" si="34"/>
        <v>748.01290927708226</v>
      </c>
      <c r="F61" s="42"/>
      <c r="G61" s="41">
        <f t="shared" si="34"/>
        <v>756.58155082687063</v>
      </c>
      <c r="H61" s="42"/>
      <c r="I61" s="41">
        <f t="shared" si="35"/>
        <v>777.65308784416425</v>
      </c>
      <c r="J61" s="42"/>
      <c r="K61" s="41">
        <f t="shared" si="35"/>
        <v>809.92321031288168</v>
      </c>
      <c r="L61" s="42"/>
      <c r="M61" s="41">
        <f t="shared" si="36"/>
        <v>822.46164556284145</v>
      </c>
      <c r="N61" s="42"/>
      <c r="O61" s="41">
        <f t="shared" si="36"/>
        <v>848.57983168867906</v>
      </c>
      <c r="P61" s="42"/>
      <c r="Q61" s="41">
        <f t="shared" si="37"/>
        <v>854.68201233612285</v>
      </c>
      <c r="R61" s="42"/>
      <c r="S61" s="41">
        <f t="shared" si="37"/>
        <v>814.32303538075314</v>
      </c>
      <c r="T61" s="42"/>
      <c r="U61" s="41">
        <f t="shared" si="38"/>
        <v>832.21376186836574</v>
      </c>
      <c r="V61" s="42"/>
      <c r="W61" s="41">
        <f t="shared" si="39"/>
        <v>874.17913699068026</v>
      </c>
      <c r="X61" s="42"/>
      <c r="Y61" s="41">
        <f t="shared" si="39"/>
        <v>907.34130799900674</v>
      </c>
      <c r="Z61" s="42"/>
    </row>
    <row r="62" spans="1:26" ht="15.75" customHeight="1" x14ac:dyDescent="0.2">
      <c r="A62" s="17" t="s">
        <v>32</v>
      </c>
      <c r="B62" s="19"/>
      <c r="C62" s="26">
        <f>SUM(C63:C67)</f>
        <v>12836.635022222223</v>
      </c>
      <c r="D62" s="19"/>
      <c r="E62" s="26">
        <f>SUM(E63:E67)</f>
        <v>12919.457972662165</v>
      </c>
      <c r="F62" s="19"/>
      <c r="G62" s="26">
        <f>SUM(G63:G67)</f>
        <v>12896.265331014649</v>
      </c>
      <c r="H62" s="19"/>
      <c r="I62" s="26">
        <f>SUM(I63:I67)</f>
        <v>13188.324274553015</v>
      </c>
      <c r="J62" s="19"/>
      <c r="K62" s="26">
        <f>SUM(K63:K67)</f>
        <v>13452.107638556692</v>
      </c>
      <c r="L62" s="19"/>
      <c r="M62" s="26">
        <f>SUM(M63:M67)</f>
        <v>13731.457546481901</v>
      </c>
      <c r="N62" s="19"/>
      <c r="O62" s="26">
        <f>SUM(O63:O67)</f>
        <v>14760.430878516407</v>
      </c>
      <c r="P62" s="43"/>
      <c r="Q62" s="26">
        <f>SUM(Q63:Q67)</f>
        <v>15229.689680126454</v>
      </c>
      <c r="R62" s="43"/>
      <c r="S62" s="26">
        <f>SUM(S63:S67)</f>
        <v>13665.086798666951</v>
      </c>
      <c r="T62" s="43"/>
      <c r="U62" s="26">
        <f>SUM(U63:U67)</f>
        <v>14627.604393459971</v>
      </c>
      <c r="V62" s="43"/>
      <c r="W62" s="26">
        <f>SUM(W63:W67)</f>
        <v>15698.833308136016</v>
      </c>
      <c r="X62" s="43"/>
      <c r="Y62" s="26">
        <f>SUM(Y63:Y67)</f>
        <v>16672.922197751392</v>
      </c>
      <c r="Z62" s="43"/>
    </row>
    <row r="63" spans="1:26" ht="15.75" customHeight="1" x14ac:dyDescent="0.2">
      <c r="A63" s="23" t="s">
        <v>33</v>
      </c>
      <c r="B63" s="19"/>
      <c r="C63" s="19">
        <f t="shared" ref="C63:C67" si="40">C27/2.7</f>
        <v>284.51111111111112</v>
      </c>
      <c r="D63" s="19"/>
      <c r="E63" s="19">
        <f t="shared" ref="E63:E67" si="41">IF(E27/2.7="…","…",E27/2.7)</f>
        <v>283.11548674450489</v>
      </c>
      <c r="F63" s="19"/>
      <c r="G63" s="19">
        <f t="shared" ref="G63:G67" si="42">IF(G27/2.7="…","…",G27/2.7)</f>
        <v>296.3739182272638</v>
      </c>
      <c r="H63" s="19"/>
      <c r="I63" s="19">
        <f t="shared" ref="I63:I67" si="43">IF(I27/2.7="…","…",I27/2.7)</f>
        <v>307.2161750253357</v>
      </c>
      <c r="J63" s="19"/>
      <c r="K63" s="19">
        <f t="shared" ref="K63:K67" si="44">IF(K27/2.7="…","…",K27/2.7)</f>
        <v>299.6972487502448</v>
      </c>
      <c r="L63" s="19"/>
      <c r="M63" s="19">
        <f t="shared" ref="M63:M67" si="45">IF(M27/2.7="…","…",M27/2.7)</f>
        <v>279.85321478756288</v>
      </c>
      <c r="N63" s="19"/>
      <c r="O63" s="19">
        <f t="shared" ref="O63:Q67" si="46">IF(O27/2.7="…","…",O27/2.7)</f>
        <v>303.75328206569407</v>
      </c>
      <c r="P63" s="23"/>
      <c r="Q63" s="19">
        <f t="shared" si="46"/>
        <v>320.54438772642499</v>
      </c>
      <c r="R63" s="23"/>
      <c r="S63" s="19">
        <f t="shared" ref="S63:U67" si="47">IF(S27/2.7="…","…",S27/2.7)</f>
        <v>224.79147219880258</v>
      </c>
      <c r="T63" s="23"/>
      <c r="U63" s="19">
        <f t="shared" si="47"/>
        <v>253.61547669536631</v>
      </c>
      <c r="V63" s="23"/>
      <c r="W63" s="19">
        <f t="shared" ref="W63:Y67" si="48">IF(W27/2.7="…","…",W27/2.7)</f>
        <v>315.07964606593254</v>
      </c>
      <c r="X63" s="23"/>
      <c r="Y63" s="19">
        <f t="shared" si="48"/>
        <v>340.93358745731246</v>
      </c>
      <c r="Z63" s="23"/>
    </row>
    <row r="64" spans="1:26" ht="15.75" customHeight="1" x14ac:dyDescent="0.2">
      <c r="A64" s="23" t="s">
        <v>34</v>
      </c>
      <c r="B64" s="19"/>
      <c r="C64" s="19">
        <f t="shared" si="40"/>
        <v>6378.19</v>
      </c>
      <c r="D64" s="19"/>
      <c r="E64" s="19">
        <f t="shared" si="41"/>
        <v>6360.3555542120557</v>
      </c>
      <c r="F64" s="19"/>
      <c r="G64" s="19">
        <f t="shared" si="42"/>
        <v>6124.9467719995255</v>
      </c>
      <c r="H64" s="19"/>
      <c r="I64" s="19">
        <f t="shared" si="43"/>
        <v>6172.4495512107696</v>
      </c>
      <c r="J64" s="19"/>
      <c r="K64" s="19">
        <f t="shared" si="44"/>
        <v>6131.8818433070264</v>
      </c>
      <c r="L64" s="19"/>
      <c r="M64" s="19">
        <f t="shared" si="45"/>
        <v>6353.3319500793514</v>
      </c>
      <c r="N64" s="19"/>
      <c r="O64" s="19">
        <f t="shared" si="46"/>
        <v>6325.8375893637931</v>
      </c>
      <c r="P64" s="23"/>
      <c r="Q64" s="19">
        <f t="shared" si="46"/>
        <v>6345.2066041219086</v>
      </c>
      <c r="R64" s="23"/>
      <c r="S64" s="19">
        <f t="shared" si="47"/>
        <v>5912.035164368921</v>
      </c>
      <c r="T64" s="23"/>
      <c r="U64" s="19">
        <f t="shared" si="47"/>
        <v>6184.4309935547944</v>
      </c>
      <c r="V64" s="23"/>
      <c r="W64" s="19">
        <f t="shared" si="48"/>
        <v>6584.9436577887664</v>
      </c>
      <c r="X64" s="23"/>
      <c r="Y64" s="19">
        <f t="shared" si="48"/>
        <v>6908.7377104947809</v>
      </c>
      <c r="Z64" s="23"/>
    </row>
    <row r="65" spans="1:26" ht="15.75" customHeight="1" x14ac:dyDescent="0.2">
      <c r="A65" s="23" t="s">
        <v>35</v>
      </c>
      <c r="B65" s="19"/>
      <c r="C65" s="19">
        <f t="shared" si="40"/>
        <v>1150.01</v>
      </c>
      <c r="D65" s="19"/>
      <c r="E65" s="19">
        <f t="shared" si="41"/>
        <v>1190.2746524288796</v>
      </c>
      <c r="F65" s="19"/>
      <c r="G65" s="19">
        <f t="shared" si="42"/>
        <v>1210.4780171973578</v>
      </c>
      <c r="H65" s="19"/>
      <c r="I65" s="19">
        <f t="shared" si="43"/>
        <v>1228.4270918510219</v>
      </c>
      <c r="J65" s="19"/>
      <c r="K65" s="19">
        <f t="shared" si="44"/>
        <v>1327.672687746059</v>
      </c>
      <c r="L65" s="19"/>
      <c r="M65" s="19">
        <f t="shared" si="45"/>
        <v>1276.8280266690824</v>
      </c>
      <c r="N65" s="19"/>
      <c r="O65" s="19">
        <f t="shared" si="46"/>
        <v>1267.2330859703166</v>
      </c>
      <c r="P65" s="23"/>
      <c r="Q65" s="19">
        <f t="shared" si="46"/>
        <v>1412.5306084965489</v>
      </c>
      <c r="R65" s="23"/>
      <c r="S65" s="19">
        <f t="shared" si="47"/>
        <v>1261.3605655031545</v>
      </c>
      <c r="T65" s="23"/>
      <c r="U65" s="19">
        <f t="shared" si="47"/>
        <v>1316.3917653647848</v>
      </c>
      <c r="V65" s="23"/>
      <c r="W65" s="19">
        <f t="shared" si="48"/>
        <v>1398.7017699771031</v>
      </c>
      <c r="X65" s="23"/>
      <c r="Y65" s="19">
        <f t="shared" si="48"/>
        <v>1450.2284011728466</v>
      </c>
      <c r="Z65" s="23"/>
    </row>
    <row r="66" spans="1:26" ht="15.75" customHeight="1" x14ac:dyDescent="0.2">
      <c r="A66" s="23" t="s">
        <v>36</v>
      </c>
      <c r="B66" s="19"/>
      <c r="C66" s="19">
        <f t="shared" si="40"/>
        <v>4308.2009111111111</v>
      </c>
      <c r="D66" s="19"/>
      <c r="E66" s="19">
        <f t="shared" si="41"/>
        <v>4363.3191161050936</v>
      </c>
      <c r="F66" s="19"/>
      <c r="G66" s="19">
        <f t="shared" si="42"/>
        <v>4479.1436550764738</v>
      </c>
      <c r="H66" s="19"/>
      <c r="I66" s="19">
        <f t="shared" si="43"/>
        <v>4606.0505338805096</v>
      </c>
      <c r="J66" s="19"/>
      <c r="K66" s="19">
        <f t="shared" si="44"/>
        <v>4755.2864490846632</v>
      </c>
      <c r="L66" s="19"/>
      <c r="M66" s="19">
        <f t="shared" si="45"/>
        <v>4907.2225106463502</v>
      </c>
      <c r="N66" s="19"/>
      <c r="O66" s="19">
        <f t="shared" si="46"/>
        <v>5116.1903591858363</v>
      </c>
      <c r="P66" s="23"/>
      <c r="Q66" s="19">
        <f t="shared" si="46"/>
        <v>5316.9403709850048</v>
      </c>
      <c r="R66" s="23"/>
      <c r="S66" s="19">
        <f t="shared" si="47"/>
        <v>5052.7956186176771</v>
      </c>
      <c r="T66" s="23"/>
      <c r="U66" s="19">
        <f t="shared" si="47"/>
        <v>5299.3307208271835</v>
      </c>
      <c r="V66" s="23"/>
      <c r="W66" s="19">
        <f t="shared" si="48"/>
        <v>5604.5646568960947</v>
      </c>
      <c r="X66" s="23"/>
      <c r="Y66" s="19">
        <f t="shared" si="48"/>
        <v>5930.9301731543919</v>
      </c>
      <c r="Z66" s="23"/>
    </row>
    <row r="67" spans="1:26" ht="15.75" customHeight="1" thickBot="1" x14ac:dyDescent="0.25">
      <c r="A67" s="28" t="s">
        <v>37</v>
      </c>
      <c r="B67" s="29"/>
      <c r="C67" s="29">
        <f t="shared" si="40"/>
        <v>715.72299999999996</v>
      </c>
      <c r="D67" s="29"/>
      <c r="E67" s="29">
        <f t="shared" si="41"/>
        <v>722.39316317163093</v>
      </c>
      <c r="F67" s="29"/>
      <c r="G67" s="29">
        <f t="shared" si="42"/>
        <v>785.32296851402918</v>
      </c>
      <c r="H67" s="29"/>
      <c r="I67" s="29">
        <f t="shared" si="43"/>
        <v>874.18092258537877</v>
      </c>
      <c r="J67" s="29"/>
      <c r="K67" s="29">
        <f t="shared" si="44"/>
        <v>937.56940966870059</v>
      </c>
      <c r="L67" s="29"/>
      <c r="M67" s="29">
        <f t="shared" si="45"/>
        <v>914.22184429955291</v>
      </c>
      <c r="N67" s="29"/>
      <c r="O67" s="29">
        <f t="shared" si="46"/>
        <v>1747.4165619307676</v>
      </c>
      <c r="P67" s="28"/>
      <c r="Q67" s="29">
        <f t="shared" si="46"/>
        <v>1834.467708796567</v>
      </c>
      <c r="R67" s="28"/>
      <c r="S67" s="29">
        <f t="shared" si="47"/>
        <v>1214.1039779783962</v>
      </c>
      <c r="T67" s="28"/>
      <c r="U67" s="29">
        <f t="shared" si="47"/>
        <v>1573.8354370178417</v>
      </c>
      <c r="V67" s="28"/>
      <c r="W67" s="29">
        <f t="shared" si="48"/>
        <v>1795.5435774081193</v>
      </c>
      <c r="X67" s="28"/>
      <c r="Y67" s="29">
        <f t="shared" si="48"/>
        <v>2042.0923254720572</v>
      </c>
      <c r="Z67" s="29"/>
    </row>
    <row r="68" spans="1:26" ht="15.75" customHeight="1" x14ac:dyDescent="0.2">
      <c r="A68" s="30" t="s">
        <v>42</v>
      </c>
    </row>
    <row r="69" spans="1:26" ht="15.75" customHeight="1" x14ac:dyDescent="0.2">
      <c r="A69" s="31" t="s">
        <v>43</v>
      </c>
    </row>
  </sheetData>
  <printOptions horizontalCentered="1"/>
  <pageMargins left="0.5" right="0.5" top="0.75" bottom="0.5" header="0.5" footer="0.25"/>
  <pageSetup scale="60" orientation="portrait" useFirstPageNumber="1" r:id="rId1"/>
  <headerFooter alignWithMargins="0">
    <oddFooter>&amp;C&amp;12&amp;P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Constant</vt:lpstr>
      <vt:lpstr>Constant!Print_Area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Ramotar</dc:creator>
  <cp:lastModifiedBy>Marissa Ramotar</cp:lastModifiedBy>
  <dcterms:created xsi:type="dcterms:W3CDTF">2025-07-25T19:19:08Z</dcterms:created>
  <dcterms:modified xsi:type="dcterms:W3CDTF">2025-07-25T20:30:49Z</dcterms:modified>
</cp:coreProperties>
</file>