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National Accounts\Summary\"/>
    </mc:Choice>
  </mc:AlternateContent>
  <bookViews>
    <workbookView xWindow="0" yWindow="0" windowWidth="19200" windowHeight="5070" tabRatio="603"/>
  </bookViews>
  <sheets>
    <sheet name="Current" sheetId="1" r:id="rId1"/>
  </sheets>
  <definedNames>
    <definedName name="_xlnm.Print_Area" localSheetId="0">Current!$A$2:$C$68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7" i="1" l="1"/>
  <c r="V67" i="1"/>
  <c r="X65" i="1"/>
  <c r="V65" i="1"/>
  <c r="T65" i="1"/>
  <c r="X63" i="1"/>
  <c r="V63" i="1"/>
  <c r="T63" i="1"/>
  <c r="R63" i="1"/>
  <c r="P63" i="1"/>
  <c r="N63" i="1"/>
  <c r="L63" i="1"/>
  <c r="J63" i="1"/>
  <c r="H63" i="1"/>
  <c r="F63" i="1"/>
  <c r="D63" i="1"/>
  <c r="B63" i="1"/>
  <c r="X61" i="1"/>
  <c r="V61" i="1"/>
  <c r="T61" i="1"/>
  <c r="R61" i="1"/>
  <c r="P61" i="1"/>
  <c r="N61" i="1"/>
  <c r="L61" i="1"/>
  <c r="J61" i="1"/>
  <c r="H61" i="1"/>
  <c r="F61" i="1"/>
  <c r="D61" i="1"/>
  <c r="B61" i="1"/>
  <c r="X60" i="1"/>
  <c r="V60" i="1"/>
  <c r="T60" i="1"/>
  <c r="R60" i="1"/>
  <c r="P60" i="1"/>
  <c r="N60" i="1"/>
  <c r="L60" i="1"/>
  <c r="J60" i="1"/>
  <c r="H60" i="1"/>
  <c r="F60" i="1"/>
  <c r="D60" i="1"/>
  <c r="B60" i="1"/>
  <c r="X59" i="1"/>
  <c r="V59" i="1"/>
  <c r="T59" i="1"/>
  <c r="R59" i="1"/>
  <c r="P59" i="1"/>
  <c r="N59" i="1"/>
  <c r="L59" i="1"/>
  <c r="J59" i="1"/>
  <c r="H59" i="1"/>
  <c r="F59" i="1"/>
  <c r="D59" i="1"/>
  <c r="B59" i="1"/>
  <c r="X58" i="1"/>
  <c r="V58" i="1"/>
  <c r="T58" i="1"/>
  <c r="R58" i="1"/>
  <c r="P58" i="1"/>
  <c r="N58" i="1"/>
  <c r="L58" i="1"/>
  <c r="J58" i="1"/>
  <c r="H58" i="1"/>
  <c r="F58" i="1"/>
  <c r="D58" i="1"/>
  <c r="B58" i="1"/>
  <c r="X57" i="1"/>
  <c r="V57" i="1"/>
  <c r="T57" i="1"/>
  <c r="R57" i="1"/>
  <c r="P57" i="1"/>
  <c r="N57" i="1"/>
  <c r="L57" i="1"/>
  <c r="J57" i="1"/>
  <c r="H57" i="1"/>
  <c r="F57" i="1"/>
  <c r="D57" i="1"/>
  <c r="B57" i="1"/>
  <c r="X56" i="1"/>
  <c r="V56" i="1"/>
  <c r="T56" i="1"/>
  <c r="R56" i="1"/>
  <c r="P56" i="1"/>
  <c r="N56" i="1"/>
  <c r="L56" i="1"/>
  <c r="J56" i="1"/>
  <c r="H56" i="1"/>
  <c r="F56" i="1"/>
  <c r="D56" i="1"/>
  <c r="B56" i="1"/>
  <c r="X55" i="1"/>
  <c r="V55" i="1"/>
  <c r="T55" i="1"/>
  <c r="R55" i="1"/>
  <c r="P55" i="1"/>
  <c r="N55" i="1"/>
  <c r="L55" i="1"/>
  <c r="J55" i="1"/>
  <c r="H55" i="1"/>
  <c r="F55" i="1"/>
  <c r="D55" i="1"/>
  <c r="B55" i="1"/>
  <c r="X18" i="1" l="1"/>
  <c r="T18" i="1"/>
  <c r="V18" i="1"/>
  <c r="D18" i="1"/>
  <c r="L18" i="1"/>
  <c r="F18" i="1"/>
  <c r="N18" i="1"/>
  <c r="H18" i="1"/>
  <c r="P18" i="1"/>
  <c r="B18" i="1"/>
  <c r="J18" i="1"/>
  <c r="R18" i="1"/>
  <c r="D54" i="1"/>
  <c r="L54" i="1"/>
  <c r="T54" i="1"/>
  <c r="F54" i="1"/>
  <c r="N54" i="1"/>
  <c r="V54" i="1"/>
  <c r="H54" i="1"/>
  <c r="P54" i="1"/>
  <c r="X54" i="1"/>
  <c r="B54" i="1"/>
  <c r="J54" i="1"/>
  <c r="R54" i="1"/>
  <c r="X66" i="1"/>
  <c r="B53" i="1" l="1"/>
  <c r="D53" i="1"/>
  <c r="F53" i="1"/>
  <c r="H53" i="1"/>
  <c r="J53" i="1"/>
  <c r="L53" i="1"/>
  <c r="N53" i="1"/>
  <c r="P53" i="1"/>
  <c r="R53" i="1"/>
  <c r="T53" i="1"/>
  <c r="V53" i="1"/>
  <c r="X53" i="1"/>
  <c r="X50" i="1" l="1"/>
  <c r="B66" i="1" l="1"/>
  <c r="H49" i="1"/>
  <c r="L46" i="1" l="1"/>
  <c r="J15" i="1"/>
  <c r="J47" i="1"/>
  <c r="F46" i="1"/>
  <c r="N46" i="1"/>
  <c r="V46" i="1"/>
  <c r="D15" i="1"/>
  <c r="L15" i="1"/>
  <c r="T15" i="1"/>
  <c r="D47" i="1"/>
  <c r="L47" i="1"/>
  <c r="T47" i="1"/>
  <c r="H48" i="1"/>
  <c r="P48" i="1"/>
  <c r="X48" i="1"/>
  <c r="N49" i="1"/>
  <c r="V49" i="1"/>
  <c r="B50" i="1"/>
  <c r="J50" i="1"/>
  <c r="R50" i="1"/>
  <c r="H65" i="1"/>
  <c r="P65" i="1"/>
  <c r="D66" i="1"/>
  <c r="L66" i="1"/>
  <c r="T66" i="1"/>
  <c r="F67" i="1"/>
  <c r="N67" i="1"/>
  <c r="T46" i="1"/>
  <c r="R15" i="1"/>
  <c r="B47" i="1"/>
  <c r="R47" i="1"/>
  <c r="P46" i="1"/>
  <c r="X46" i="1"/>
  <c r="F15" i="1"/>
  <c r="N15" i="1"/>
  <c r="V15" i="1"/>
  <c r="F47" i="1"/>
  <c r="N47" i="1"/>
  <c r="V47" i="1"/>
  <c r="B48" i="1"/>
  <c r="J48" i="1"/>
  <c r="R48" i="1"/>
  <c r="P49" i="1"/>
  <c r="X49" i="1"/>
  <c r="B49" i="1"/>
  <c r="D50" i="1"/>
  <c r="L50" i="1"/>
  <c r="T50" i="1"/>
  <c r="B65" i="1"/>
  <c r="J65" i="1"/>
  <c r="R65" i="1"/>
  <c r="F66" i="1"/>
  <c r="N66" i="1"/>
  <c r="V66" i="1"/>
  <c r="H67" i="1"/>
  <c r="P67" i="1"/>
  <c r="B46" i="1"/>
  <c r="J46" i="1"/>
  <c r="R46" i="1"/>
  <c r="H15" i="1"/>
  <c r="P15" i="1"/>
  <c r="X15" i="1"/>
  <c r="H47" i="1"/>
  <c r="P47" i="1"/>
  <c r="X47" i="1"/>
  <c r="D48" i="1"/>
  <c r="L48" i="1"/>
  <c r="T48" i="1"/>
  <c r="J49" i="1"/>
  <c r="R49" i="1"/>
  <c r="D49" i="1"/>
  <c r="F50" i="1"/>
  <c r="N50" i="1"/>
  <c r="V50" i="1"/>
  <c r="D65" i="1"/>
  <c r="L65" i="1"/>
  <c r="H66" i="1"/>
  <c r="P66" i="1"/>
  <c r="B67" i="1"/>
  <c r="J67" i="1"/>
  <c r="R67" i="1"/>
  <c r="X64" i="1"/>
  <c r="X26" i="1"/>
  <c r="D46" i="1"/>
  <c r="B15" i="1"/>
  <c r="F48" i="1"/>
  <c r="N48" i="1"/>
  <c r="V48" i="1"/>
  <c r="L49" i="1"/>
  <c r="T49" i="1"/>
  <c r="F49" i="1"/>
  <c r="H50" i="1"/>
  <c r="P50" i="1"/>
  <c r="F65" i="1"/>
  <c r="N65" i="1"/>
  <c r="J66" i="1"/>
  <c r="R66" i="1"/>
  <c r="D67" i="1"/>
  <c r="L67" i="1"/>
  <c r="T67" i="1"/>
  <c r="D9" i="1" l="1"/>
  <c r="B9" i="1"/>
  <c r="B8" i="1" s="1"/>
  <c r="H64" i="1"/>
  <c r="H26" i="1"/>
  <c r="T43" i="1"/>
  <c r="V64" i="1"/>
  <c r="V26" i="1"/>
  <c r="F64" i="1"/>
  <c r="F26" i="1"/>
  <c r="P52" i="1"/>
  <c r="J9" i="1"/>
  <c r="J43" i="1"/>
  <c r="T64" i="1"/>
  <c r="T26" i="1"/>
  <c r="D64" i="1"/>
  <c r="D26" i="1"/>
  <c r="N52" i="1"/>
  <c r="X9" i="1"/>
  <c r="H46" i="1"/>
  <c r="H9" i="1"/>
  <c r="P43" i="1"/>
  <c r="R52" i="1"/>
  <c r="T9" i="1"/>
  <c r="L43" i="1"/>
  <c r="J64" i="1"/>
  <c r="J26" i="1"/>
  <c r="L52" i="1"/>
  <c r="V9" i="1"/>
  <c r="F9" i="1"/>
  <c r="N43" i="1"/>
  <c r="L9" i="1"/>
  <c r="L8" i="1" s="1"/>
  <c r="L6" i="1" s="1"/>
  <c r="D45" i="1"/>
  <c r="J45" i="1"/>
  <c r="X45" i="1"/>
  <c r="T45" i="1"/>
  <c r="V45" i="1"/>
  <c r="F45" i="1"/>
  <c r="L45" i="1"/>
  <c r="P64" i="1"/>
  <c r="P26" i="1"/>
  <c r="B52" i="1"/>
  <c r="B51" i="1" s="1"/>
  <c r="N64" i="1"/>
  <c r="N26" i="1"/>
  <c r="X52" i="1"/>
  <c r="H52" i="1"/>
  <c r="R9" i="1"/>
  <c r="R43" i="1"/>
  <c r="B43" i="1"/>
  <c r="L64" i="1"/>
  <c r="L26" i="1"/>
  <c r="V52" i="1"/>
  <c r="F52" i="1"/>
  <c r="P9" i="1"/>
  <c r="X43" i="1"/>
  <c r="H43" i="1"/>
  <c r="R64" i="1"/>
  <c r="R26" i="1"/>
  <c r="B64" i="1"/>
  <c r="B26" i="1"/>
  <c r="T52" i="1"/>
  <c r="D52" i="1"/>
  <c r="N9" i="1"/>
  <c r="V43" i="1"/>
  <c r="F43" i="1"/>
  <c r="J52" i="1"/>
  <c r="D43" i="1"/>
  <c r="X62" i="1"/>
  <c r="R45" i="1"/>
  <c r="B45" i="1"/>
  <c r="P45" i="1"/>
  <c r="N45" i="1"/>
  <c r="N8" i="1" l="1"/>
  <c r="N6" i="1" s="1"/>
  <c r="D8" i="1"/>
  <c r="D6" i="1" s="1"/>
  <c r="B6" i="1"/>
  <c r="P8" i="1"/>
  <c r="P6" i="1" s="1"/>
  <c r="X8" i="1"/>
  <c r="X6" i="1" s="1"/>
  <c r="J8" i="1"/>
  <c r="J6" i="1" s="1"/>
  <c r="T51" i="1"/>
  <c r="R62" i="1"/>
  <c r="H51" i="1"/>
  <c r="F8" i="1"/>
  <c r="F6" i="1" s="1"/>
  <c r="L51" i="1"/>
  <c r="H8" i="1"/>
  <c r="H6" i="1" s="1"/>
  <c r="F62" i="1"/>
  <c r="V51" i="1"/>
  <c r="V8" i="1"/>
  <c r="V6" i="1" s="1"/>
  <c r="H45" i="1"/>
  <c r="N51" i="1"/>
  <c r="T62" i="1"/>
  <c r="H62" i="1"/>
  <c r="J51" i="1"/>
  <c r="D51" i="1"/>
  <c r="B62" i="1"/>
  <c r="X51" i="1"/>
  <c r="N62" i="1"/>
  <c r="P62" i="1"/>
  <c r="J62" i="1"/>
  <c r="P51" i="1"/>
  <c r="V62" i="1"/>
  <c r="F51" i="1"/>
  <c r="L62" i="1"/>
  <c r="R8" i="1"/>
  <c r="R6" i="1" s="1"/>
  <c r="T8" i="1"/>
  <c r="T6" i="1" s="1"/>
  <c r="R51" i="1"/>
  <c r="D62" i="1"/>
  <c r="V44" i="1" l="1"/>
  <c r="F44" i="1"/>
  <c r="B44" i="1"/>
  <c r="J44" i="1"/>
  <c r="X44" i="1"/>
  <c r="N44" i="1"/>
  <c r="D44" i="1"/>
  <c r="T44" i="1"/>
  <c r="L44" i="1"/>
  <c r="R44" i="1"/>
  <c r="H44" i="1"/>
  <c r="P44" i="1"/>
  <c r="V42" i="1" l="1"/>
  <c r="F42" i="1"/>
  <c r="B42" i="1"/>
  <c r="J42" i="1"/>
  <c r="D42" i="1"/>
  <c r="R42" i="1"/>
  <c r="N42" i="1"/>
  <c r="X42" i="1"/>
  <c r="P42" i="1"/>
  <c r="L42" i="1"/>
  <c r="H42" i="1"/>
  <c r="T42" i="1"/>
</calcChain>
</file>

<file path=xl/sharedStrings.xml><?xml version="1.0" encoding="utf-8"?>
<sst xmlns="http://schemas.openxmlformats.org/spreadsheetml/2006/main" count="80" uniqueCount="45">
  <si>
    <t>CARICOM: Gross Domestic Product in Current Market Prices</t>
  </si>
  <si>
    <t>Millions of EC dollars</t>
  </si>
  <si>
    <t>COUNTRIES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</si>
  <si>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</si>
  <si>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</si>
  <si>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</si>
  <si>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</si>
  <si>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</si>
  <si>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</si>
  <si>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</si>
  <si>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</si>
  <si>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</si>
  <si>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</si>
  <si>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</si>
  <si>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CARIBBEAN COMMUNITY</t>
  </si>
  <si>
    <t>THE BAHAMAS</t>
  </si>
  <si>
    <t>CSME</t>
  </si>
  <si>
    <t>MDCs</t>
  </si>
  <si>
    <t xml:space="preserve">BARBADOS </t>
  </si>
  <si>
    <t xml:space="preserve">JAMAICA </t>
  </si>
  <si>
    <t>LDCs</t>
  </si>
  <si>
    <t>BELIZE</t>
  </si>
  <si>
    <t>HAITI</t>
  </si>
  <si>
    <t>OECS</t>
  </si>
  <si>
    <t>ANTIGUA AND BARBUDA</t>
  </si>
  <si>
    <t>DOMINICA</t>
  </si>
  <si>
    <t>GRENADA</t>
  </si>
  <si>
    <t>MONTSERRAT</t>
  </si>
  <si>
    <t>ST. KITTS AND NEVIS</t>
  </si>
  <si>
    <r>
      <t>SAINT LUCIA</t>
    </r>
    <r>
      <rPr>
        <vertAlign val="superscript"/>
        <sz val="8"/>
        <rFont val="Arial"/>
        <family val="2"/>
      </rPr>
      <t xml:space="preserve"> 2</t>
    </r>
  </si>
  <si>
    <t>ST. VINCENT AND THE GRENADINES</t>
  </si>
  <si>
    <t>ASSOCIATE MEMBERS</t>
  </si>
  <si>
    <t>ANGUILLA</t>
  </si>
  <si>
    <t>CAYMAN ISLANDS</t>
  </si>
  <si>
    <t>TURKS AND CAICOS ISLANDS</t>
  </si>
  <si>
    <t>Millions of US dollars</t>
  </si>
  <si>
    <t>GUYANA</t>
  </si>
  <si>
    <t>SURINAME</t>
  </si>
  <si>
    <t>BERMUDA</t>
  </si>
  <si>
    <t xml:space="preserve">BRITISH VIRGIN ISLANDS </t>
  </si>
  <si>
    <r>
      <t>GUYANA</t>
    </r>
    <r>
      <rPr>
        <vertAlign val="superscript"/>
        <sz val="8"/>
        <rFont val="Arial"/>
        <family val="2"/>
      </rPr>
      <t xml:space="preserve"> </t>
    </r>
  </si>
  <si>
    <t>TRINIDAD AND TOBAGO</t>
  </si>
  <si>
    <t xml:space="preserve">BERMUDA </t>
  </si>
  <si>
    <r>
      <t>SAINT LUCIA</t>
    </r>
    <r>
      <rPr>
        <vertAlign val="superscript"/>
        <sz val="8"/>
        <rFont val="Arial"/>
        <family val="2"/>
      </rPr>
      <t xml:space="preserve"> </t>
    </r>
  </si>
  <si>
    <t xml:space="preserve">SURINAME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</si>
</sst>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vertAlign val="superscript"/>
      <sz val="8"/>
      <name val="Arial"/>
      <family val="2"/>
    </font>
    <font>
      <b/>
      <sz val="6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Border="1" applyAlignment="1"/>
    <xf numFmtId="0" fontId="2" fillId="0" borderId="0" xfId="0" applyFont="1"/>
    <xf numFmtId="0" fontId="3" fillId="0" borderId="0" xfId="0" applyFont="1" applyBorder="1" applyAlignment="1" applyProtection="1">
      <alignment horizontal="left" vertical="center"/>
    </xf>
    <xf numFmtId="0" fontId="1" fillId="0" borderId="0" xfId="0" applyFont="1" applyBorder="1" applyProtection="1"/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left"/>
    </xf>
    <xf numFmtId="0" fontId="1" fillId="0" borderId="1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0" fontId="1" fillId="0" borderId="0" xfId="0" applyFont="1"/>
    <xf numFmtId="0" fontId="2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164" fontId="1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left" vertical="center" indent="1"/>
    </xf>
    <xf numFmtId="164" fontId="2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left" vertical="center" indent="1"/>
    </xf>
    <xf numFmtId="0" fontId="1" fillId="0" borderId="0" xfId="0" applyFont="1" applyBorder="1" applyAlignment="1" applyProtection="1">
      <alignment horizontal="left" vertical="center" indent="2"/>
    </xf>
    <xf numFmtId="0" fontId="2" fillId="0" borderId="0" xfId="0" applyFont="1" applyBorder="1" applyAlignment="1" applyProtection="1">
      <alignment horizontal="left" vertical="center" indent="3"/>
    </xf>
    <xf numFmtId="3" fontId="4" fillId="0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Border="1" applyAlignment="1">
      <alignment horizontal="left" vertical="center"/>
    </xf>
    <xf numFmtId="164" fontId="4" fillId="0" borderId="0" xfId="0" applyNumberFormat="1" applyFont="1" applyBorder="1" applyAlignment="1">
      <alignment horizontal="left" vertical="center"/>
    </xf>
    <xf numFmtId="164" fontId="6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left" vertical="center" indent="3"/>
    </xf>
    <xf numFmtId="0" fontId="2" fillId="0" borderId="0" xfId="0" applyFont="1" applyBorder="1" applyAlignment="1" applyProtection="1">
      <alignment horizontal="left" vertical="center" indent="4"/>
    </xf>
    <xf numFmtId="0" fontId="2" fillId="0" borderId="2" xfId="0" applyFont="1" applyBorder="1" applyAlignment="1" applyProtection="1">
      <alignment horizontal="left" vertical="center" indent="4"/>
    </xf>
    <xf numFmtId="164" fontId="2" fillId="0" borderId="2" xfId="0" applyNumberFormat="1" applyFont="1" applyBorder="1" applyAlignment="1">
      <alignment horizontal="right" vertical="center"/>
    </xf>
    <xf numFmtId="0" fontId="2" fillId="0" borderId="2" xfId="0" applyFont="1" applyBorder="1"/>
    <xf numFmtId="3" fontId="1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/>
    <xf numFmtId="3" fontId="2" fillId="0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165" fontId="2" fillId="0" borderId="0" xfId="0" applyNumberFormat="1" applyFont="1"/>
    <xf numFmtId="0" fontId="7" fillId="0" borderId="0" xfId="0" applyFont="1" applyBorder="1" applyAlignment="1">
      <alignment horizontal="left" vertical="center" indent="5"/>
    </xf>
    <xf numFmtId="0" fontId="7" fillId="0" borderId="0" xfId="0" applyFont="1" applyBorder="1" applyAlignment="1">
      <alignment horizontal="left" vertical="center" indent="6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Y71"/>
  <sheetViews>
    <sheetView tabSelected="1" zoomScale="120" zoomScaleNormal="120" zoomScaleSheetLayoutView="100" workbookViewId="0">
      <selection activeCell="F10" sqref="F10"/>
    </sheetView>
  </sheetViews>
  <sheetFormatPr defaultRowHeight="21.95" customHeight="1" x14ac:dyDescent="0.2"/>
  <cols>
    <col min="1" max="1" width="38.6640625" style="29" customWidth="1"/>
    <col min="2" max="2" width="8.83203125" style="2" customWidth="1"/>
    <col min="3" max="3" width="1.83203125" style="2" customWidth="1"/>
    <col min="4" max="4" width="9.33203125" style="2"/>
    <col min="5" max="5" width="1.83203125" style="2" customWidth="1"/>
    <col min="6" max="6" width="10.5" style="2" bestFit="1" customWidth="1"/>
    <col min="7" max="7" width="1.6640625" style="2" customWidth="1"/>
    <col min="8" max="8" width="10.5" style="2" bestFit="1" customWidth="1"/>
    <col min="9" max="9" width="1.6640625" style="2" customWidth="1"/>
    <col min="10" max="10" width="10.5" style="2" bestFit="1" customWidth="1"/>
    <col min="11" max="11" width="1.6640625" style="2" customWidth="1"/>
    <col min="12" max="12" width="10.5" style="2" bestFit="1" customWidth="1"/>
    <col min="13" max="13" width="1.6640625" style="2" customWidth="1"/>
    <col min="14" max="14" width="10.5" style="2" bestFit="1" customWidth="1"/>
    <col min="15" max="15" width="1.6640625" style="2" customWidth="1"/>
    <col min="16" max="16" width="10.5" style="2" bestFit="1" customWidth="1"/>
    <col min="17" max="17" width="1.6640625" style="2" customWidth="1"/>
    <col min="18" max="18" width="10.5" style="2" bestFit="1" customWidth="1"/>
    <col min="19" max="19" width="1.6640625" style="2" customWidth="1"/>
    <col min="20" max="20" width="10.5" style="2" bestFit="1" customWidth="1"/>
    <col min="21" max="21" width="1.6640625" style="2" customWidth="1"/>
    <col min="22" max="22" width="10.5" style="2" bestFit="1" customWidth="1"/>
    <col min="23" max="23" width="1.6640625" style="2" customWidth="1"/>
    <col min="24" max="24" width="10.5" style="2" bestFit="1" customWidth="1"/>
    <col min="25" max="25" width="1.6640625" style="2" customWidth="1"/>
    <col min="26" max="16384" width="9.33203125" style="2"/>
  </cols>
  <sheetData>
    <row r="1" spans="1:25" ht="9.9499999999999993" customHeight="1" x14ac:dyDescent="0.2">
      <c r="A1" s="1"/>
    </row>
    <row r="2" spans="1:25" ht="19.5" customHeight="1" x14ac:dyDescent="0.2">
      <c r="A2" s="3" t="s">
        <v>0</v>
      </c>
      <c r="B2" s="3"/>
      <c r="C2" s="3"/>
    </row>
    <row r="3" spans="1:25" ht="21.95" customHeight="1" x14ac:dyDescent="0.2">
      <c r="A3" s="4"/>
      <c r="B3" s="5"/>
      <c r="D3" s="6"/>
      <c r="H3" s="5"/>
      <c r="J3" s="5"/>
      <c r="L3" s="5"/>
      <c r="N3" s="5"/>
      <c r="P3" s="5"/>
      <c r="R3" s="5"/>
      <c r="T3" s="5"/>
      <c r="V3" s="5"/>
      <c r="X3" s="5" t="s">
        <v>1</v>
      </c>
    </row>
    <row r="4" spans="1:25" s="9" customFormat="1" ht="20.100000000000001" customHeight="1" thickBot="1" x14ac:dyDescent="0.25">
      <c r="A4" s="7" t="s">
        <v>2</v>
      </c>
      <c r="B4" s="8">
        <v>2012</v>
      </c>
      <c r="C4" s="8"/>
      <c r="D4" s="8" t="s">
        <v>3</v>
      </c>
      <c r="E4" s="8"/>
      <c r="F4" s="8" t="s">
        <v>4</v>
      </c>
      <c r="G4" s="8"/>
      <c r="H4" s="8" t="s">
        <v>5</v>
      </c>
      <c r="I4" s="8"/>
      <c r="J4" s="8" t="s">
        <v>6</v>
      </c>
      <c r="K4" s="8"/>
      <c r="L4" s="8" t="s">
        <v>7</v>
      </c>
      <c r="M4" s="8"/>
      <c r="N4" s="8" t="s">
        <v>8</v>
      </c>
      <c r="O4" s="8"/>
      <c r="P4" s="8" t="s">
        <v>9</v>
      </c>
      <c r="Q4" s="8"/>
      <c r="R4" s="8" t="s">
        <v>10</v>
      </c>
      <c r="S4" s="8"/>
      <c r="T4" s="8" t="s">
        <v>11</v>
      </c>
      <c r="U4" s="8"/>
      <c r="V4" s="8" t="s">
        <v>12</v>
      </c>
      <c r="W4" s="8"/>
      <c r="X4" s="8" t="s">
        <v>13</v>
      </c>
      <c r="Y4" s="8"/>
    </row>
    <row r="5" spans="1:25" ht="6" customHeight="1" x14ac:dyDescent="0.2">
      <c r="A5" s="10"/>
    </row>
    <row r="6" spans="1:25" ht="15.75" customHeight="1" x14ac:dyDescent="0.2">
      <c r="A6" s="11" t="s">
        <v>14</v>
      </c>
      <c r="B6" s="12">
        <f>B7+B8</f>
        <v>238673.14372287039</v>
      </c>
      <c r="C6" s="12"/>
      <c r="D6" s="12">
        <f>D7+D8</f>
        <v>245247.21068248714</v>
      </c>
      <c r="E6" s="12"/>
      <c r="F6" s="12">
        <f>F7+F8</f>
        <v>249926.0121859592</v>
      </c>
      <c r="G6" s="12"/>
      <c r="H6" s="12">
        <f>H7+H8</f>
        <v>244324.67247465951</v>
      </c>
      <c r="I6" s="12"/>
      <c r="J6" s="12">
        <f>J7+J8</f>
        <v>229746.09680960875</v>
      </c>
      <c r="K6" s="12"/>
      <c r="L6" s="12">
        <f>L7+L8</f>
        <v>241135.90974237365</v>
      </c>
      <c r="M6" s="12"/>
      <c r="N6" s="12">
        <f>N7+N8</f>
        <v>248576.22422614167</v>
      </c>
      <c r="O6" s="12"/>
      <c r="P6" s="12">
        <f>P7+P8</f>
        <v>247140.57167355635</v>
      </c>
      <c r="Q6" s="12"/>
      <c r="R6" s="12">
        <f>R7+R8</f>
        <v>224454.15704573935</v>
      </c>
      <c r="S6" s="12"/>
      <c r="T6" s="12">
        <f>T7+T8</f>
        <v>256984.96332064038</v>
      </c>
      <c r="U6" s="12"/>
      <c r="V6" s="12">
        <f>V7+V8</f>
        <v>305911.87334537855</v>
      </c>
      <c r="W6" s="12"/>
      <c r="X6" s="12">
        <f>X7+X8</f>
        <v>318767.43476174702</v>
      </c>
      <c r="Y6" s="12"/>
    </row>
    <row r="7" spans="1:25" ht="15.75" customHeight="1" x14ac:dyDescent="0.2">
      <c r="A7" s="13" t="s">
        <v>15</v>
      </c>
      <c r="B7" s="14">
        <v>28945.08</v>
      </c>
      <c r="C7" s="14"/>
      <c r="D7" s="14">
        <v>28068.66</v>
      </c>
      <c r="E7" s="14"/>
      <c r="F7" s="14">
        <v>29630.070000000003</v>
      </c>
      <c r="G7" s="14"/>
      <c r="H7" s="14">
        <v>31514.13</v>
      </c>
      <c r="I7" s="14"/>
      <c r="J7" s="14">
        <v>31711.770000000004</v>
      </c>
      <c r="K7" s="14"/>
      <c r="L7" s="14">
        <v>33039.090000000004</v>
      </c>
      <c r="M7" s="14"/>
      <c r="N7" s="14">
        <v>34062.660000000003</v>
      </c>
      <c r="O7" s="14"/>
      <c r="P7" s="14">
        <v>35143.740000000005</v>
      </c>
      <c r="Q7" s="14"/>
      <c r="R7" s="14">
        <v>26887.113000000005</v>
      </c>
      <c r="S7" s="14"/>
      <c r="T7" s="14">
        <v>30696.030000000002</v>
      </c>
      <c r="U7" s="14"/>
      <c r="V7" s="14">
        <v>35468.28</v>
      </c>
      <c r="W7" s="14"/>
      <c r="X7" s="14">
        <v>38713.950000000004</v>
      </c>
      <c r="Y7" s="14"/>
    </row>
    <row r="8" spans="1:25" ht="15.75" customHeight="1" x14ac:dyDescent="0.2">
      <c r="A8" s="15" t="s">
        <v>16</v>
      </c>
      <c r="B8" s="12">
        <f>B9+B15</f>
        <v>209728.06372287037</v>
      </c>
      <c r="C8" s="12"/>
      <c r="D8" s="12">
        <f>D9+D15</f>
        <v>217178.55068248714</v>
      </c>
      <c r="E8" s="12"/>
      <c r="F8" s="12">
        <f>F9+F15</f>
        <v>220295.9421859592</v>
      </c>
      <c r="G8" s="12"/>
      <c r="H8" s="12">
        <f>H9+H15</f>
        <v>212810.54247465951</v>
      </c>
      <c r="I8" s="12"/>
      <c r="J8" s="12">
        <f>J9+J15</f>
        <v>198034.32680960873</v>
      </c>
      <c r="K8" s="12"/>
      <c r="L8" s="12">
        <f>L9+L15</f>
        <v>208096.81974237366</v>
      </c>
      <c r="M8" s="12"/>
      <c r="N8" s="12">
        <f>N9+N15</f>
        <v>214513.56422614167</v>
      </c>
      <c r="O8" s="12"/>
      <c r="P8" s="12">
        <f>P9+P15</f>
        <v>211996.83167355636</v>
      </c>
      <c r="Q8" s="12"/>
      <c r="R8" s="12">
        <f>R9+R15</f>
        <v>197567.04404573934</v>
      </c>
      <c r="S8" s="12"/>
      <c r="T8" s="12">
        <f>T9+T15</f>
        <v>226288.93332064038</v>
      </c>
      <c r="U8" s="12"/>
      <c r="V8" s="12">
        <f>V9+V15</f>
        <v>270443.59334537853</v>
      </c>
      <c r="W8" s="12"/>
      <c r="X8" s="12">
        <f>X9+X15</f>
        <v>280053.48476174701</v>
      </c>
      <c r="Y8" s="12"/>
    </row>
    <row r="9" spans="1:25" ht="15.75" customHeight="1" x14ac:dyDescent="0.2">
      <c r="A9" s="16" t="s">
        <v>17</v>
      </c>
      <c r="B9" s="12">
        <f t="shared" ref="B9" si="0">SUM(B10:B14)</f>
        <v>152146.42662344698</v>
      </c>
      <c r="C9" s="12"/>
      <c r="D9" s="12">
        <f t="shared" ref="D9:F9" si="1">SUM(D10:D14)</f>
        <v>155502.09514419799</v>
      </c>
      <c r="E9" s="12"/>
      <c r="F9" s="12">
        <f t="shared" si="1"/>
        <v>157062.21842423762</v>
      </c>
      <c r="G9" s="12"/>
      <c r="H9" s="12">
        <f t="shared" ref="H9:J9" si="2">SUM(H10:H14)</f>
        <v>150747.70628814763</v>
      </c>
      <c r="I9" s="12"/>
      <c r="J9" s="12">
        <f t="shared" si="2"/>
        <v>137387.90127277971</v>
      </c>
      <c r="K9" s="12"/>
      <c r="L9" s="12">
        <f t="shared" ref="L9:N9" si="3">SUM(L10:L14)</f>
        <v>141565.06373733201</v>
      </c>
      <c r="M9" s="12"/>
      <c r="N9" s="12">
        <f t="shared" si="3"/>
        <v>145442.32634014162</v>
      </c>
      <c r="O9" s="12"/>
      <c r="P9" s="12">
        <f t="shared" ref="P9:R9" si="4">SUM(P10:P14)</f>
        <v>146804.0137410771</v>
      </c>
      <c r="Q9" s="12"/>
      <c r="R9" s="12">
        <f t="shared" si="4"/>
        <v>133250.087457627</v>
      </c>
      <c r="S9" s="12"/>
      <c r="T9" s="12">
        <f t="shared" ref="T9:V9" si="5">SUM(T10:T14)</f>
        <v>149622.44547163212</v>
      </c>
      <c r="U9" s="12"/>
      <c r="V9" s="12">
        <f t="shared" si="5"/>
        <v>190365.93206712394</v>
      </c>
      <c r="W9" s="12"/>
      <c r="X9" s="12">
        <f t="shared" ref="X9" si="6">SUM(X10:X14)</f>
        <v>195007.19026534338</v>
      </c>
      <c r="Y9" s="12"/>
    </row>
    <row r="10" spans="1:25" ht="15.75" customHeight="1" x14ac:dyDescent="0.2">
      <c r="A10" s="17" t="s">
        <v>18</v>
      </c>
      <c r="B10" s="14">
        <v>14232.375000000002</v>
      </c>
      <c r="C10" s="18"/>
      <c r="D10" s="14">
        <v>14475.105</v>
      </c>
      <c r="E10" s="18"/>
      <c r="F10" s="14">
        <v>14488.2</v>
      </c>
      <c r="G10" s="18"/>
      <c r="H10" s="14">
        <v>14277.735000000001</v>
      </c>
      <c r="I10" s="18"/>
      <c r="J10" s="14">
        <v>14393.025000000001</v>
      </c>
      <c r="K10" s="18"/>
      <c r="L10" s="14">
        <v>14896.845000000001</v>
      </c>
      <c r="M10" s="18"/>
      <c r="N10" s="14">
        <v>15200.73</v>
      </c>
      <c r="O10" s="18"/>
      <c r="P10" s="14">
        <v>15628.410000000002</v>
      </c>
      <c r="Q10" s="18"/>
      <c r="R10" s="14">
        <v>13954.545000000002</v>
      </c>
      <c r="S10" s="18"/>
      <c r="T10" s="14">
        <v>14243.175000000001</v>
      </c>
      <c r="U10" s="18"/>
      <c r="V10" s="14">
        <v>16894.710000000003</v>
      </c>
      <c r="W10" s="18"/>
      <c r="X10" s="14">
        <v>18146.025000000001</v>
      </c>
      <c r="Y10" s="18"/>
    </row>
    <row r="11" spans="1:25" ht="15.75" customHeight="1" x14ac:dyDescent="0.2">
      <c r="A11" s="17" t="s">
        <v>40</v>
      </c>
      <c r="B11" s="14">
        <v>10990.776144525153</v>
      </c>
      <c r="C11" s="19"/>
      <c r="D11" s="14">
        <v>11323.491793908714</v>
      </c>
      <c r="E11" s="19"/>
      <c r="F11" s="14">
        <v>11111.268653112476</v>
      </c>
      <c r="G11" s="19"/>
      <c r="H11" s="14">
        <v>11537.270914167604</v>
      </c>
      <c r="I11" s="19"/>
      <c r="J11" s="14">
        <v>12011.572176921967</v>
      </c>
      <c r="K11" s="19"/>
      <c r="L11" s="14">
        <v>12476.047959219741</v>
      </c>
      <c r="M11" s="19"/>
      <c r="N11" s="14">
        <v>12622.526707539228</v>
      </c>
      <c r="O11" s="19"/>
      <c r="P11" s="14">
        <v>13555.353361412981</v>
      </c>
      <c r="Q11" s="19"/>
      <c r="R11" s="14">
        <v>14315.406919351655</v>
      </c>
      <c r="S11" s="19"/>
      <c r="T11" s="14">
        <v>21497.680161462667</v>
      </c>
      <c r="U11" s="19"/>
      <c r="V11" s="14">
        <v>39952.934936350779</v>
      </c>
      <c r="W11" s="19"/>
      <c r="X11" s="14">
        <v>45215.720282154849</v>
      </c>
      <c r="Y11" s="19"/>
    </row>
    <row r="12" spans="1:25" ht="15.75" customHeight="1" x14ac:dyDescent="0.2">
      <c r="A12" s="17" t="s">
        <v>19</v>
      </c>
      <c r="B12" s="14">
        <v>39877.880126064782</v>
      </c>
      <c r="C12" s="19"/>
      <c r="D12" s="14">
        <v>38371.24144090504</v>
      </c>
      <c r="E12" s="19"/>
      <c r="F12" s="14">
        <v>37431.487142600257</v>
      </c>
      <c r="G12" s="19"/>
      <c r="H12" s="14">
        <v>38199.096411218146</v>
      </c>
      <c r="I12" s="19"/>
      <c r="J12" s="14">
        <v>37994.614032283847</v>
      </c>
      <c r="K12" s="19"/>
      <c r="L12" s="14">
        <v>39861.179495169832</v>
      </c>
      <c r="M12" s="19"/>
      <c r="N12" s="14">
        <v>42195.305272895472</v>
      </c>
      <c r="O12" s="19"/>
      <c r="P12" s="14">
        <v>42453.889137237376</v>
      </c>
      <c r="Q12" s="19"/>
      <c r="R12" s="14">
        <v>37067.850910867593</v>
      </c>
      <c r="S12" s="19"/>
      <c r="T12" s="14">
        <v>39571.54954566482</v>
      </c>
      <c r="U12" s="19"/>
      <c r="V12" s="14">
        <v>46156.942117567829</v>
      </c>
      <c r="W12" s="19"/>
      <c r="X12" s="14">
        <v>52441.213641302289</v>
      </c>
      <c r="Y12" s="19"/>
    </row>
    <row r="13" spans="1:25" ht="15.75" customHeight="1" x14ac:dyDescent="0.2">
      <c r="A13" s="17" t="s">
        <v>37</v>
      </c>
      <c r="B13" s="14">
        <v>13445.754545454549</v>
      </c>
      <c r="C13" s="20"/>
      <c r="D13" s="14">
        <v>13893.300000000003</v>
      </c>
      <c r="E13" s="20"/>
      <c r="F13" s="14">
        <v>14149.96363636364</v>
      </c>
      <c r="G13" s="20"/>
      <c r="H13" s="14">
        <v>13991.642585926327</v>
      </c>
      <c r="I13" s="20"/>
      <c r="J13" s="14">
        <v>8956.9891897677408</v>
      </c>
      <c r="K13" s="20"/>
      <c r="L13" s="14">
        <v>9697.535057650357</v>
      </c>
      <c r="M13" s="20"/>
      <c r="N13" s="14">
        <v>10789.519832052885</v>
      </c>
      <c r="O13" s="20"/>
      <c r="P13" s="14">
        <v>11487.960579243767</v>
      </c>
      <c r="Q13" s="20"/>
      <c r="R13" s="14">
        <v>11229.623728343235</v>
      </c>
      <c r="S13" s="20"/>
      <c r="T13" s="14">
        <v>9018.0824832251383</v>
      </c>
      <c r="U13" s="20"/>
      <c r="V13" s="14">
        <v>10418.142804189947</v>
      </c>
      <c r="W13" s="20"/>
      <c r="X13" s="14">
        <v>10453.141448328919</v>
      </c>
      <c r="Y13" s="20"/>
    </row>
    <row r="14" spans="1:25" ht="15.75" customHeight="1" x14ac:dyDescent="0.2">
      <c r="A14" s="17" t="s">
        <v>41</v>
      </c>
      <c r="B14" s="14">
        <v>73599.640807402495</v>
      </c>
      <c r="C14" s="20"/>
      <c r="D14" s="14">
        <v>77438.956909384244</v>
      </c>
      <c r="E14" s="20"/>
      <c r="F14" s="14">
        <v>79881.298992161261</v>
      </c>
      <c r="G14" s="20"/>
      <c r="H14" s="14">
        <v>72741.961376835548</v>
      </c>
      <c r="I14" s="20"/>
      <c r="J14" s="14">
        <v>64031.700873806149</v>
      </c>
      <c r="K14" s="20"/>
      <c r="L14" s="14">
        <v>64633.456225292059</v>
      </c>
      <c r="M14" s="20"/>
      <c r="N14" s="14">
        <v>64634.244527654031</v>
      </c>
      <c r="O14" s="20"/>
      <c r="P14" s="14">
        <v>63678.400663182983</v>
      </c>
      <c r="Q14" s="20"/>
      <c r="R14" s="14">
        <v>56682.660899064489</v>
      </c>
      <c r="S14" s="20"/>
      <c r="T14" s="14">
        <v>65291.958281279483</v>
      </c>
      <c r="U14" s="20"/>
      <c r="V14" s="14">
        <v>76943.202209015377</v>
      </c>
      <c r="W14" s="20"/>
      <c r="X14" s="14">
        <v>68751.089893557335</v>
      </c>
      <c r="Y14" s="20"/>
    </row>
    <row r="15" spans="1:25" ht="15.75" customHeight="1" x14ac:dyDescent="0.2">
      <c r="A15" s="16" t="s">
        <v>20</v>
      </c>
      <c r="B15" s="12">
        <f>B16+B17+B18</f>
        <v>57581.637099423395</v>
      </c>
      <c r="C15" s="12"/>
      <c r="D15" s="12">
        <f t="shared" ref="D15:X15" si="7">D16+D17+D18</f>
        <v>61676.455538289156</v>
      </c>
      <c r="E15" s="12"/>
      <c r="F15" s="12">
        <f t="shared" si="7"/>
        <v>63233.723761721587</v>
      </c>
      <c r="G15" s="12"/>
      <c r="H15" s="12">
        <f t="shared" si="7"/>
        <v>62062.836186511864</v>
      </c>
      <c r="I15" s="12"/>
      <c r="J15" s="12">
        <f t="shared" si="7"/>
        <v>60646.425536829018</v>
      </c>
      <c r="K15" s="12"/>
      <c r="L15" s="12">
        <f t="shared" si="7"/>
        <v>66531.75600504165</v>
      </c>
      <c r="M15" s="12"/>
      <c r="N15" s="12">
        <f t="shared" si="7"/>
        <v>69071.237886000061</v>
      </c>
      <c r="O15" s="12"/>
      <c r="P15" s="12">
        <f t="shared" si="7"/>
        <v>65192.817932479251</v>
      </c>
      <c r="Q15" s="12"/>
      <c r="R15" s="12">
        <f t="shared" si="7"/>
        <v>64316.956588112349</v>
      </c>
      <c r="S15" s="12"/>
      <c r="T15" s="12">
        <f t="shared" si="7"/>
        <v>76666.487849008263</v>
      </c>
      <c r="U15" s="12"/>
      <c r="V15" s="12">
        <f t="shared" si="7"/>
        <v>80077.661278254585</v>
      </c>
      <c r="W15" s="12"/>
      <c r="X15" s="12">
        <f t="shared" si="7"/>
        <v>85046.294496403629</v>
      </c>
      <c r="Y15" s="21"/>
    </row>
    <row r="16" spans="1:25" ht="15.75" customHeight="1" x14ac:dyDescent="0.2">
      <c r="A16" s="17" t="s">
        <v>21</v>
      </c>
      <c r="B16" s="14">
        <v>5155.3260000000009</v>
      </c>
      <c r="C16" s="14"/>
      <c r="D16" s="14">
        <v>5488.4655000000002</v>
      </c>
      <c r="E16" s="14"/>
      <c r="F16" s="14">
        <v>5773.2750000000005</v>
      </c>
      <c r="G16" s="14"/>
      <c r="H16" s="14">
        <v>5921.1810000000005</v>
      </c>
      <c r="I16" s="14"/>
      <c r="J16" s="14">
        <v>6048.5940000000001</v>
      </c>
      <c r="K16" s="14"/>
      <c r="L16" s="14">
        <v>6119.0370000000003</v>
      </c>
      <c r="M16" s="14"/>
      <c r="N16" s="14">
        <v>6191.8154999999997</v>
      </c>
      <c r="O16" s="14"/>
      <c r="P16" s="14">
        <v>6448.4640000000009</v>
      </c>
      <c r="Q16" s="14"/>
      <c r="R16" s="14">
        <v>5515.6545000000006</v>
      </c>
      <c r="S16" s="20"/>
      <c r="T16" s="14">
        <v>6535.4984999999997</v>
      </c>
      <c r="U16" s="20"/>
      <c r="V16" s="14">
        <v>7686.09</v>
      </c>
      <c r="W16" s="20"/>
      <c r="X16" s="14">
        <v>8280.4410000000007</v>
      </c>
      <c r="Y16" s="20"/>
    </row>
    <row r="17" spans="1:25" ht="15.75" customHeight="1" x14ac:dyDescent="0.2">
      <c r="A17" s="17" t="s">
        <v>22</v>
      </c>
      <c r="B17" s="14">
        <v>36686.362099423393</v>
      </c>
      <c r="C17" s="14"/>
      <c r="D17" s="14">
        <v>39917.068038289159</v>
      </c>
      <c r="E17" s="14"/>
      <c r="F17" s="14">
        <v>40335.288761721582</v>
      </c>
      <c r="G17" s="14"/>
      <c r="H17" s="14">
        <v>38351.93618651187</v>
      </c>
      <c r="I17" s="14"/>
      <c r="J17" s="14">
        <v>36021.153536829021</v>
      </c>
      <c r="K17" s="14"/>
      <c r="L17" s="14">
        <v>41140.249005041653</v>
      </c>
      <c r="M17" s="14"/>
      <c r="N17" s="14">
        <v>42713.375386000058</v>
      </c>
      <c r="O17" s="14"/>
      <c r="P17" s="14">
        <v>37871.306932479252</v>
      </c>
      <c r="Q17" s="14"/>
      <c r="R17" s="14">
        <v>41827.122088112352</v>
      </c>
      <c r="S17" s="14"/>
      <c r="T17" s="14">
        <v>51326.401349008258</v>
      </c>
      <c r="U17" s="14"/>
      <c r="V17" s="14">
        <v>50635.857278254582</v>
      </c>
      <c r="W17" s="14"/>
      <c r="X17" s="14">
        <v>53661.439496403626</v>
      </c>
      <c r="Y17" s="14"/>
    </row>
    <row r="18" spans="1:25" ht="15.75" customHeight="1" x14ac:dyDescent="0.2">
      <c r="A18" s="22" t="s">
        <v>23</v>
      </c>
      <c r="B18" s="12">
        <f t="shared" ref="B18" si="8">SUM(B19:B25)</f>
        <v>15739.949000000001</v>
      </c>
      <c r="C18" s="21"/>
      <c r="D18" s="12">
        <f t="shared" ref="D18:F18" si="9">SUM(D19:D25)</f>
        <v>16270.921999999999</v>
      </c>
      <c r="E18" s="21"/>
      <c r="F18" s="12">
        <f t="shared" si="9"/>
        <v>17125.16</v>
      </c>
      <c r="G18" s="21"/>
      <c r="H18" s="12">
        <f t="shared" ref="H18:J18" si="10">SUM(H19:H25)</f>
        <v>17789.719000000001</v>
      </c>
      <c r="I18" s="21"/>
      <c r="J18" s="12">
        <f t="shared" si="10"/>
        <v>18576.678</v>
      </c>
      <c r="K18" s="21"/>
      <c r="L18" s="12">
        <f t="shared" ref="L18:N18" si="11">SUM(L19:L25)</f>
        <v>19272.47</v>
      </c>
      <c r="M18" s="21"/>
      <c r="N18" s="12">
        <f t="shared" si="11"/>
        <v>20166.047000000002</v>
      </c>
      <c r="O18" s="21"/>
      <c r="P18" s="12">
        <f t="shared" ref="P18:R18" si="12">SUM(P19:P25)</f>
        <v>20873.046999999999</v>
      </c>
      <c r="Q18" s="21"/>
      <c r="R18" s="12">
        <f t="shared" si="12"/>
        <v>16974.18</v>
      </c>
      <c r="S18" s="21"/>
      <c r="T18" s="12">
        <f t="shared" ref="T18:V18" si="13">SUM(T19:T25)</f>
        <v>18804.588000000003</v>
      </c>
      <c r="U18" s="21"/>
      <c r="V18" s="12">
        <f t="shared" si="13"/>
        <v>21755.714</v>
      </c>
      <c r="W18" s="21"/>
      <c r="X18" s="12">
        <f t="shared" ref="X18" si="14">SUM(X19:X25)</f>
        <v>23104.414000000001</v>
      </c>
      <c r="Y18" s="21"/>
    </row>
    <row r="19" spans="1:25" ht="15.75" customHeight="1" x14ac:dyDescent="0.2">
      <c r="A19" s="23" t="s">
        <v>24</v>
      </c>
      <c r="B19" s="14">
        <v>3583</v>
      </c>
      <c r="C19" s="20"/>
      <c r="D19" s="14">
        <v>3579</v>
      </c>
      <c r="E19" s="20"/>
      <c r="F19" s="14">
        <v>3723</v>
      </c>
      <c r="G19" s="20"/>
      <c r="H19" s="14">
        <v>3882</v>
      </c>
      <c r="I19" s="20"/>
      <c r="J19" s="14">
        <v>4022</v>
      </c>
      <c r="K19" s="20"/>
      <c r="L19" s="14">
        <v>4134</v>
      </c>
      <c r="M19" s="20"/>
      <c r="N19" s="14">
        <v>4486</v>
      </c>
      <c r="O19" s="20"/>
      <c r="P19" s="14">
        <v>4658</v>
      </c>
      <c r="Q19" s="20"/>
      <c r="R19" s="14">
        <v>3809</v>
      </c>
      <c r="S19" s="20"/>
      <c r="T19" s="14">
        <v>4324</v>
      </c>
      <c r="U19" s="20"/>
      <c r="V19" s="14">
        <v>5043</v>
      </c>
      <c r="W19" s="20"/>
      <c r="X19" s="14">
        <v>5416</v>
      </c>
      <c r="Y19" s="20"/>
    </row>
    <row r="20" spans="1:25" ht="15.75" customHeight="1" x14ac:dyDescent="0.2">
      <c r="A20" s="23" t="s">
        <v>25</v>
      </c>
      <c r="B20" s="14">
        <v>1312.19</v>
      </c>
      <c r="C20" s="20"/>
      <c r="D20" s="14">
        <v>1345.4</v>
      </c>
      <c r="E20" s="20"/>
      <c r="F20" s="14">
        <v>1404.56</v>
      </c>
      <c r="G20" s="20"/>
      <c r="H20" s="14">
        <v>1459.99</v>
      </c>
      <c r="I20" s="20"/>
      <c r="J20" s="14">
        <v>1555.82</v>
      </c>
      <c r="K20" s="20"/>
      <c r="L20" s="14">
        <v>1405.89</v>
      </c>
      <c r="M20" s="20"/>
      <c r="N20" s="14">
        <v>1497.88</v>
      </c>
      <c r="O20" s="20"/>
      <c r="P20" s="14">
        <v>1651.15</v>
      </c>
      <c r="Q20" s="20"/>
      <c r="R20" s="14">
        <v>1367.86</v>
      </c>
      <c r="S20" s="20"/>
      <c r="T20" s="14">
        <v>1499.22</v>
      </c>
      <c r="U20" s="20"/>
      <c r="V20" s="14">
        <v>1640.09</v>
      </c>
      <c r="W20" s="20"/>
      <c r="X20" s="14">
        <v>1757.35</v>
      </c>
      <c r="Y20" s="20"/>
    </row>
    <row r="21" spans="1:25" ht="15.75" customHeight="1" x14ac:dyDescent="0.2">
      <c r="A21" s="23" t="s">
        <v>26</v>
      </c>
      <c r="B21" s="14">
        <v>2159.6799999999998</v>
      </c>
      <c r="C21" s="20"/>
      <c r="D21" s="14">
        <v>2275.0700000000002</v>
      </c>
      <c r="E21" s="20"/>
      <c r="F21" s="14">
        <v>2461.04</v>
      </c>
      <c r="G21" s="20"/>
      <c r="H21" s="14">
        <v>2691.92</v>
      </c>
      <c r="I21" s="20"/>
      <c r="J21" s="14">
        <v>2866.43</v>
      </c>
      <c r="K21" s="20"/>
      <c r="L21" s="14">
        <v>3039.35</v>
      </c>
      <c r="M21" s="20"/>
      <c r="N21" s="14">
        <v>3149.59</v>
      </c>
      <c r="O21" s="20"/>
      <c r="P21" s="14">
        <v>3276.41</v>
      </c>
      <c r="Q21" s="20"/>
      <c r="R21" s="14">
        <v>2817.21</v>
      </c>
      <c r="S21" s="20"/>
      <c r="T21" s="14">
        <v>3031.61</v>
      </c>
      <c r="U21" s="20"/>
      <c r="V21" s="14">
        <v>3306.36</v>
      </c>
      <c r="W21" s="20"/>
      <c r="X21" s="14">
        <v>3555.18</v>
      </c>
      <c r="Y21" s="20"/>
    </row>
    <row r="22" spans="1:25" ht="15.75" customHeight="1" x14ac:dyDescent="0.2">
      <c r="A22" s="23" t="s">
        <v>27</v>
      </c>
      <c r="B22" s="14">
        <v>170.559</v>
      </c>
      <c r="C22" s="19"/>
      <c r="D22" s="14">
        <v>161.262</v>
      </c>
      <c r="E22" s="19"/>
      <c r="F22" s="14">
        <v>158.78</v>
      </c>
      <c r="G22" s="19"/>
      <c r="H22" s="14">
        <v>167.50899999999999</v>
      </c>
      <c r="I22" s="19"/>
      <c r="J22" s="14">
        <v>168.898</v>
      </c>
      <c r="K22" s="19"/>
      <c r="L22" s="14">
        <v>160.77000000000001</v>
      </c>
      <c r="M22" s="19"/>
      <c r="N22" s="14">
        <v>174.45699999999999</v>
      </c>
      <c r="O22" s="19"/>
      <c r="P22" s="14">
        <v>182.59700000000001</v>
      </c>
      <c r="Q22" s="19"/>
      <c r="R22" s="14">
        <v>180.66</v>
      </c>
      <c r="S22" s="19"/>
      <c r="T22" s="14">
        <v>186.268</v>
      </c>
      <c r="U22" s="19"/>
      <c r="V22" s="14">
        <v>195.684</v>
      </c>
      <c r="W22" s="19"/>
      <c r="X22" s="14">
        <v>206.16399999999999</v>
      </c>
      <c r="Y22" s="19"/>
    </row>
    <row r="23" spans="1:25" ht="15.75" customHeight="1" x14ac:dyDescent="0.2">
      <c r="A23" s="23" t="s">
        <v>28</v>
      </c>
      <c r="B23" s="14">
        <v>2228.5300000000002</v>
      </c>
      <c r="C23" s="19"/>
      <c r="D23" s="14">
        <v>2362.2199999999998</v>
      </c>
      <c r="E23" s="19"/>
      <c r="F23" s="14">
        <v>2573.5500000000002</v>
      </c>
      <c r="G23" s="19"/>
      <c r="H23" s="14">
        <v>2583.9699999999998</v>
      </c>
      <c r="I23" s="19"/>
      <c r="J23" s="14">
        <v>2719.84</v>
      </c>
      <c r="K23" s="19"/>
      <c r="L23" s="14">
        <v>2857.59</v>
      </c>
      <c r="M23" s="19"/>
      <c r="N23" s="14">
        <v>2905.85</v>
      </c>
      <c r="O23" s="19"/>
      <c r="P23" s="14">
        <v>2991.21</v>
      </c>
      <c r="Q23" s="19"/>
      <c r="R23" s="14">
        <v>2386.59</v>
      </c>
      <c r="S23" s="19"/>
      <c r="T23" s="14">
        <v>2318.86</v>
      </c>
      <c r="U23" s="19"/>
      <c r="V23" s="14">
        <v>2649.86</v>
      </c>
      <c r="W23" s="19"/>
      <c r="X23" s="14">
        <v>2856.32</v>
      </c>
      <c r="Y23" s="19"/>
    </row>
    <row r="24" spans="1:25" ht="15.75" customHeight="1" x14ac:dyDescent="0.2">
      <c r="A24" s="23" t="s">
        <v>29</v>
      </c>
      <c r="B24" s="14">
        <v>4314.8999999999996</v>
      </c>
      <c r="C24" s="18"/>
      <c r="D24" s="14">
        <v>4483.0600000000004</v>
      </c>
      <c r="E24" s="18"/>
      <c r="F24" s="14">
        <v>4722.8</v>
      </c>
      <c r="G24" s="18"/>
      <c r="H24" s="14">
        <v>4880.63</v>
      </c>
      <c r="I24" s="18"/>
      <c r="J24" s="14">
        <v>5045.07</v>
      </c>
      <c r="K24" s="18"/>
      <c r="L24" s="14">
        <v>5395.96</v>
      </c>
      <c r="M24" s="18"/>
      <c r="N24" s="14">
        <v>5564.58</v>
      </c>
      <c r="O24" s="18"/>
      <c r="P24" s="14">
        <v>5657.51</v>
      </c>
      <c r="Q24" s="18"/>
      <c r="R24" s="14">
        <v>4080.74</v>
      </c>
      <c r="S24" s="18"/>
      <c r="T24" s="14">
        <v>5046.96</v>
      </c>
      <c r="U24" s="18"/>
      <c r="V24" s="14">
        <v>6300.73</v>
      </c>
      <c r="W24" s="18"/>
      <c r="X24" s="14">
        <v>6470.6</v>
      </c>
      <c r="Y24" s="18"/>
    </row>
    <row r="25" spans="1:25" ht="15.75" customHeight="1" thickBot="1" x14ac:dyDescent="0.25">
      <c r="A25" s="24" t="s">
        <v>30</v>
      </c>
      <c r="B25" s="25">
        <v>1971.09</v>
      </c>
      <c r="C25" s="25"/>
      <c r="D25" s="25">
        <v>2064.91</v>
      </c>
      <c r="E25" s="25"/>
      <c r="F25" s="25">
        <v>2081.4299999999998</v>
      </c>
      <c r="G25" s="25"/>
      <c r="H25" s="25">
        <v>2123.6999999999998</v>
      </c>
      <c r="I25" s="25"/>
      <c r="J25" s="25">
        <v>2198.62</v>
      </c>
      <c r="K25" s="25"/>
      <c r="L25" s="25">
        <v>2278.91</v>
      </c>
      <c r="M25" s="25"/>
      <c r="N25" s="25">
        <v>2387.69</v>
      </c>
      <c r="O25" s="25"/>
      <c r="P25" s="25">
        <v>2456.17</v>
      </c>
      <c r="Q25" s="25"/>
      <c r="R25" s="25">
        <v>2332.12</v>
      </c>
      <c r="S25" s="26"/>
      <c r="T25" s="25">
        <v>2397.67</v>
      </c>
      <c r="U25" s="26"/>
      <c r="V25" s="25">
        <v>2619.9899999999998</v>
      </c>
      <c r="W25" s="26"/>
      <c r="X25" s="25">
        <v>2842.8</v>
      </c>
      <c r="Y25" s="26"/>
    </row>
    <row r="26" spans="1:25" ht="15.75" customHeight="1" x14ac:dyDescent="0.2">
      <c r="A26" s="16" t="s">
        <v>31</v>
      </c>
      <c r="B26" s="27">
        <f>SUM(B27:B31)</f>
        <v>34569.382560000005</v>
      </c>
      <c r="C26" s="28"/>
      <c r="D26" s="27">
        <f>SUM(D27:D31)</f>
        <v>35266.284040000006</v>
      </c>
      <c r="E26" s="28"/>
      <c r="F26" s="27">
        <f>SUM(F27:F31)</f>
        <v>36058.321080000009</v>
      </c>
      <c r="G26" s="28"/>
      <c r="H26" s="27">
        <f>SUM(H27:H31)</f>
        <v>37627.000380000005</v>
      </c>
      <c r="I26" s="28"/>
      <c r="J26" s="27">
        <f>SUM(J27:J31)</f>
        <v>39381.929170000003</v>
      </c>
      <c r="K26" s="28"/>
      <c r="L26" s="27">
        <f>SUM(L27:L31)</f>
        <v>40282.348500000007</v>
      </c>
      <c r="M26" s="28"/>
      <c r="N26" s="27">
        <f>SUM(N27:N31)</f>
        <v>42142.680600000007</v>
      </c>
      <c r="O26" s="29"/>
      <c r="P26" s="27">
        <f>SUM(P27:P31)</f>
        <v>44564.708499999993</v>
      </c>
      <c r="Q26" s="29"/>
      <c r="R26" s="27">
        <f>SUM(R27:R31)</f>
        <v>40914.395900000003</v>
      </c>
      <c r="S26" s="29"/>
      <c r="T26" s="27">
        <f>SUM(T27:T31)</f>
        <v>44318.330300000001</v>
      </c>
      <c r="U26" s="29"/>
      <c r="V26" s="27">
        <f>SUM(V27:V31)</f>
        <v>48803.767300000007</v>
      </c>
      <c r="W26" s="29"/>
      <c r="X26" s="27">
        <f>SUM(X27:X31)</f>
        <v>53384.303100000005</v>
      </c>
      <c r="Y26" s="29"/>
    </row>
    <row r="27" spans="1:25" ht="15.75" customHeight="1" x14ac:dyDescent="0.2">
      <c r="A27" s="23" t="s">
        <v>32</v>
      </c>
      <c r="B27" s="28">
        <v>768.18</v>
      </c>
      <c r="C27" s="28"/>
      <c r="D27" s="28">
        <v>772.7</v>
      </c>
      <c r="E27" s="28"/>
      <c r="F27" s="28">
        <v>852.32</v>
      </c>
      <c r="G27" s="28"/>
      <c r="H27" s="28">
        <v>892.44</v>
      </c>
      <c r="I27" s="28"/>
      <c r="J27" s="28">
        <v>860.63</v>
      </c>
      <c r="K27" s="28"/>
      <c r="L27" s="28">
        <v>758.85</v>
      </c>
      <c r="M27" s="28"/>
      <c r="N27" s="28">
        <v>870.63</v>
      </c>
      <c r="O27" s="29"/>
      <c r="P27" s="28">
        <v>1017.17</v>
      </c>
      <c r="Q27" s="29"/>
      <c r="R27" s="28">
        <v>697.79</v>
      </c>
      <c r="S27" s="29"/>
      <c r="T27" s="28">
        <v>812.64</v>
      </c>
      <c r="U27" s="29"/>
      <c r="V27" s="28">
        <v>1224.31</v>
      </c>
      <c r="W27" s="29"/>
      <c r="X27" s="28">
        <v>1445.36</v>
      </c>
      <c r="Y27" s="29"/>
    </row>
    <row r="28" spans="1:25" ht="15.75" customHeight="1" x14ac:dyDescent="0.2">
      <c r="A28" s="23" t="s">
        <v>38</v>
      </c>
      <c r="B28" s="28">
        <v>17221.113000000001</v>
      </c>
      <c r="C28" s="28"/>
      <c r="D28" s="28">
        <v>17457.552000000003</v>
      </c>
      <c r="E28" s="28"/>
      <c r="F28" s="28">
        <v>17317.773000000001</v>
      </c>
      <c r="G28" s="28"/>
      <c r="H28" s="28">
        <v>17967.258000000002</v>
      </c>
      <c r="I28" s="28"/>
      <c r="J28" s="28">
        <v>18629.757000000001</v>
      </c>
      <c r="K28" s="28"/>
      <c r="L28" s="28">
        <v>19222.758000000002</v>
      </c>
      <c r="M28" s="28"/>
      <c r="N28" s="28">
        <v>19510.146000000001</v>
      </c>
      <c r="O28" s="29"/>
      <c r="P28" s="28">
        <v>20043.342000000001</v>
      </c>
      <c r="Q28" s="29"/>
      <c r="R28" s="28">
        <v>18595.871999999999</v>
      </c>
      <c r="S28" s="29"/>
      <c r="T28" s="28">
        <v>19683.108</v>
      </c>
      <c r="U28" s="29"/>
      <c r="V28" s="28">
        <v>21260.826000000001</v>
      </c>
      <c r="W28" s="29"/>
      <c r="X28" s="28">
        <v>23163.948</v>
      </c>
      <c r="Y28" s="29"/>
    </row>
    <row r="29" spans="1:25" ht="15.75" customHeight="1" x14ac:dyDescent="0.2">
      <c r="A29" s="23" t="s">
        <v>39</v>
      </c>
      <c r="B29" s="28">
        <v>3015.4949999999999</v>
      </c>
      <c r="C29" s="28"/>
      <c r="D29" s="28">
        <v>3056.2650000000003</v>
      </c>
      <c r="E29" s="28"/>
      <c r="F29" s="28">
        <v>3246.5610000000006</v>
      </c>
      <c r="G29" s="28"/>
      <c r="H29" s="28">
        <v>3460.6980000000003</v>
      </c>
      <c r="I29" s="28"/>
      <c r="J29" s="28">
        <v>3795.6060000000002</v>
      </c>
      <c r="K29" s="28"/>
      <c r="L29" s="28">
        <v>3536.1900000000005</v>
      </c>
      <c r="M29" s="28"/>
      <c r="N29" s="28">
        <v>3766.5000000000005</v>
      </c>
      <c r="O29" s="29"/>
      <c r="P29" s="28">
        <v>4162.32</v>
      </c>
      <c r="Q29" s="29"/>
      <c r="R29" s="28">
        <v>3809.7000000000003</v>
      </c>
      <c r="S29" s="29"/>
      <c r="T29" s="28">
        <v>4053.2400000000002</v>
      </c>
      <c r="U29" s="29"/>
      <c r="V29" s="28">
        <v>4392.3600000000006</v>
      </c>
      <c r="W29" s="29"/>
      <c r="X29" s="28">
        <v>4722.0300000000007</v>
      </c>
      <c r="Y29" s="29"/>
    </row>
    <row r="30" spans="1:25" ht="15.75" customHeight="1" x14ac:dyDescent="0.2">
      <c r="A30" s="23" t="s">
        <v>33</v>
      </c>
      <c r="B30" s="28">
        <v>11632.142460000001</v>
      </c>
      <c r="C30" s="28"/>
      <c r="D30" s="28">
        <v>11943.32444</v>
      </c>
      <c r="E30" s="28"/>
      <c r="F30" s="28">
        <v>12369.077080000001</v>
      </c>
      <c r="G30" s="28"/>
      <c r="H30" s="28">
        <v>12763.015380000001</v>
      </c>
      <c r="I30" s="28"/>
      <c r="J30" s="28">
        <v>13308.315770000001</v>
      </c>
      <c r="K30" s="28"/>
      <c r="L30" s="28">
        <v>14004.165000000001</v>
      </c>
      <c r="M30" s="28"/>
      <c r="N30" s="28">
        <v>14989.824000000001</v>
      </c>
      <c r="O30" s="29"/>
      <c r="P30" s="28">
        <v>16108.856</v>
      </c>
      <c r="Q30" s="29"/>
      <c r="R30" s="28">
        <v>15331.389000000001</v>
      </c>
      <c r="S30" s="29"/>
      <c r="T30" s="28">
        <v>16430.903000000002</v>
      </c>
      <c r="U30" s="29"/>
      <c r="V30" s="28">
        <v>18054.150000000001</v>
      </c>
      <c r="W30" s="29"/>
      <c r="X30" s="28">
        <v>19628.601999999999</v>
      </c>
      <c r="Y30" s="29"/>
    </row>
    <row r="31" spans="1:25" ht="15.75" customHeight="1" thickBot="1" x14ac:dyDescent="0.25">
      <c r="A31" s="24" t="s">
        <v>34</v>
      </c>
      <c r="B31" s="30">
        <v>1932.4521</v>
      </c>
      <c r="C31" s="30"/>
      <c r="D31" s="30">
        <v>2036.4426000000003</v>
      </c>
      <c r="E31" s="30"/>
      <c r="F31" s="30">
        <v>2272.59</v>
      </c>
      <c r="G31" s="30"/>
      <c r="H31" s="30">
        <v>2543.5890000000004</v>
      </c>
      <c r="I31" s="30"/>
      <c r="J31" s="30">
        <v>2787.6204000000002</v>
      </c>
      <c r="K31" s="30"/>
      <c r="L31" s="30">
        <v>2760.3855000000003</v>
      </c>
      <c r="M31" s="30"/>
      <c r="N31" s="30">
        <v>3005.5806000000007</v>
      </c>
      <c r="O31" s="30"/>
      <c r="P31" s="30">
        <v>3233.0205000000001</v>
      </c>
      <c r="Q31" s="26"/>
      <c r="R31" s="30">
        <v>2479.6449000000002</v>
      </c>
      <c r="S31" s="26"/>
      <c r="T31" s="30">
        <v>3338.4393000000005</v>
      </c>
      <c r="U31" s="26"/>
      <c r="V31" s="30">
        <v>3872.1213000000002</v>
      </c>
      <c r="W31" s="26"/>
      <c r="X31" s="30">
        <v>4424.3631000000005</v>
      </c>
      <c r="Y31" s="29"/>
    </row>
    <row r="32" spans="1:25" ht="16.5" customHeight="1" x14ac:dyDescent="0.2">
      <c r="A32" s="31"/>
      <c r="B32" s="32"/>
    </row>
    <row r="33" spans="1:25" ht="12.75" customHeight="1" x14ac:dyDescent="0.2">
      <c r="A33" s="33"/>
    </row>
    <row r="34" spans="1:25" ht="12.75" customHeight="1" x14ac:dyDescent="0.2">
      <c r="A34" s="33"/>
    </row>
    <row r="35" spans="1:25" ht="12.75" customHeight="1" x14ac:dyDescent="0.2">
      <c r="A35" s="33"/>
    </row>
    <row r="36" spans="1:25" ht="12.75" customHeight="1" x14ac:dyDescent="0.2">
      <c r="A36" s="34"/>
    </row>
    <row r="37" spans="1:25" ht="21.95" customHeight="1" x14ac:dyDescent="0.2">
      <c r="A37" s="34"/>
    </row>
    <row r="38" spans="1:25" ht="19.5" customHeight="1" x14ac:dyDescent="0.2">
      <c r="A38" s="3" t="s">
        <v>0</v>
      </c>
      <c r="B38" s="3"/>
      <c r="C38" s="3"/>
    </row>
    <row r="39" spans="1:25" ht="21.75" customHeight="1" x14ac:dyDescent="0.2">
      <c r="A39" s="35"/>
      <c r="B39" s="36"/>
      <c r="D39" s="37"/>
      <c r="H39" s="38"/>
      <c r="J39" s="38"/>
      <c r="L39" s="38"/>
      <c r="N39" s="38"/>
      <c r="P39" s="38"/>
      <c r="R39" s="38"/>
      <c r="T39" s="38"/>
      <c r="V39" s="38"/>
      <c r="X39" s="38" t="s">
        <v>35</v>
      </c>
    </row>
    <row r="40" spans="1:25" s="9" customFormat="1" ht="19.5" customHeight="1" thickBot="1" x14ac:dyDescent="0.25">
      <c r="A40" s="7" t="s">
        <v>2</v>
      </c>
      <c r="B40" s="8">
        <v>2012</v>
      </c>
      <c r="C40" s="8"/>
      <c r="D40" s="8" t="s">
        <v>3</v>
      </c>
      <c r="E40" s="8"/>
      <c r="F40" s="8" t="s">
        <v>4</v>
      </c>
      <c r="G40" s="8"/>
      <c r="H40" s="8" t="s">
        <v>5</v>
      </c>
      <c r="I40" s="8"/>
      <c r="J40" s="8" t="s">
        <v>6</v>
      </c>
      <c r="K40" s="8"/>
      <c r="L40" s="8" t="s">
        <v>7</v>
      </c>
      <c r="M40" s="8"/>
      <c r="N40" s="8" t="s">
        <v>8</v>
      </c>
      <c r="O40" s="8"/>
      <c r="P40" s="8" t="s">
        <v>9</v>
      </c>
      <c r="Q40" s="8"/>
      <c r="R40" s="8" t="s">
        <v>10</v>
      </c>
      <c r="S40" s="8"/>
      <c r="T40" s="8" t="s">
        <v>11</v>
      </c>
      <c r="U40" s="8"/>
      <c r="V40" s="8" t="s">
        <v>12</v>
      </c>
      <c r="W40" s="8"/>
      <c r="X40" s="8" t="s">
        <v>13</v>
      </c>
      <c r="Y40" s="8"/>
    </row>
    <row r="41" spans="1:25" s="9" customFormat="1" ht="6" customHeight="1" x14ac:dyDescent="0.2">
      <c r="A41" s="35"/>
      <c r="B41" s="35"/>
      <c r="D41" s="35"/>
      <c r="F41" s="35"/>
      <c r="H41" s="35"/>
      <c r="J41" s="35"/>
      <c r="L41" s="35"/>
      <c r="N41" s="35"/>
      <c r="P41" s="35"/>
      <c r="R41" s="35"/>
      <c r="T41" s="35"/>
      <c r="V41" s="35"/>
      <c r="X41" s="35"/>
    </row>
    <row r="42" spans="1:25" ht="15.75" customHeight="1" x14ac:dyDescent="0.2">
      <c r="A42" s="11" t="s">
        <v>14</v>
      </c>
      <c r="B42" s="12">
        <f>B43+B44</f>
        <v>88397.460638100136</v>
      </c>
      <c r="C42" s="12"/>
      <c r="D42" s="12">
        <f>D43+D44</f>
        <v>90832.300252773013</v>
      </c>
      <c r="E42" s="12"/>
      <c r="F42" s="12">
        <f>F43+F44</f>
        <v>92565.189698503411</v>
      </c>
      <c r="G42" s="12"/>
      <c r="H42" s="12">
        <f>H43+H44</f>
        <v>90490.619435059067</v>
      </c>
      <c r="I42" s="12"/>
      <c r="J42" s="12">
        <f>J43+J44</f>
        <v>85091.146966521745</v>
      </c>
      <c r="K42" s="12"/>
      <c r="L42" s="12">
        <f>L43+L44</f>
        <v>89309.596200879125</v>
      </c>
      <c r="M42" s="12"/>
      <c r="N42" s="12">
        <f>N43+N44</f>
        <v>92065.268231904323</v>
      </c>
      <c r="O42" s="12"/>
      <c r="P42" s="12">
        <f>P43+P44</f>
        <v>91533.54506428013</v>
      </c>
      <c r="Q42" s="12"/>
      <c r="R42" s="12">
        <f>R43+R44</f>
        <v>83131.16927619974</v>
      </c>
      <c r="S42" s="12"/>
      <c r="T42" s="12">
        <f>T43+T44</f>
        <v>95179.616044681607</v>
      </c>
      <c r="U42" s="12"/>
      <c r="V42" s="12">
        <f>V43+V44</f>
        <v>113300.69383162165</v>
      </c>
      <c r="W42" s="12"/>
      <c r="X42" s="12">
        <f>X43+X44</f>
        <v>118062.01287472111</v>
      </c>
      <c r="Y42" s="12"/>
    </row>
    <row r="43" spans="1:25" ht="15.75" customHeight="1" x14ac:dyDescent="0.2">
      <c r="A43" s="13" t="s">
        <v>15</v>
      </c>
      <c r="B43" s="14">
        <f>IF(B7/2.7="…","…",B7/2.7)</f>
        <v>10720.4</v>
      </c>
      <c r="C43" s="14"/>
      <c r="D43" s="14">
        <f>IF(D7/2.7="…","…",D7/2.7)</f>
        <v>10395.799999999999</v>
      </c>
      <c r="E43" s="14"/>
      <c r="F43" s="14">
        <f>IF(F7/2.7="…","…",F7/2.7)</f>
        <v>10974.1</v>
      </c>
      <c r="G43" s="14"/>
      <c r="H43" s="14">
        <f>IF(H7/2.7="…","…",H7/2.7)</f>
        <v>11671.9</v>
      </c>
      <c r="I43" s="14"/>
      <c r="J43" s="14">
        <f>IF(J7/2.7="…","…",J7/2.7)</f>
        <v>11745.1</v>
      </c>
      <c r="K43" s="14"/>
      <c r="L43" s="14">
        <f>IF(L7/2.7="…","…",L7/2.7)</f>
        <v>12236.7</v>
      </c>
      <c r="M43" s="14"/>
      <c r="N43" s="14">
        <f>IF(N7/2.7="…","…",N7/2.7)</f>
        <v>12615.800000000001</v>
      </c>
      <c r="O43" s="14"/>
      <c r="P43" s="14">
        <f>IF(P7/2.7="…","…",P7/2.7)</f>
        <v>13016.2</v>
      </c>
      <c r="Q43" s="14"/>
      <c r="R43" s="14">
        <f>IF(R7/2.7="…","…",R7/2.7)</f>
        <v>9958.19</v>
      </c>
      <c r="S43" s="14"/>
      <c r="T43" s="14">
        <f>IF(T7/2.7="…","…",T7/2.7)</f>
        <v>11368.9</v>
      </c>
      <c r="U43" s="14"/>
      <c r="V43" s="14">
        <f>IF(V7/2.7="…","…",V7/2.7)</f>
        <v>13136.399999999998</v>
      </c>
      <c r="W43" s="14"/>
      <c r="X43" s="14">
        <f>IF(X7/2.7="…","…",X7/2.7)</f>
        <v>14338.5</v>
      </c>
      <c r="Y43" s="14"/>
    </row>
    <row r="44" spans="1:25" ht="15.75" customHeight="1" x14ac:dyDescent="0.2">
      <c r="A44" s="15" t="s">
        <v>16</v>
      </c>
      <c r="B44" s="12">
        <f>B45+B51</f>
        <v>77677.060638100142</v>
      </c>
      <c r="C44" s="12"/>
      <c r="D44" s="12">
        <f>D45+D51</f>
        <v>80436.50025277301</v>
      </c>
      <c r="E44" s="12"/>
      <c r="F44" s="12">
        <f>F45+F51</f>
        <v>81591.089698503405</v>
      </c>
      <c r="G44" s="12"/>
      <c r="H44" s="12">
        <f>H45+H51</f>
        <v>78818.719435059073</v>
      </c>
      <c r="I44" s="12"/>
      <c r="J44" s="12">
        <f>J45+J51</f>
        <v>73346.046966521739</v>
      </c>
      <c r="K44" s="12"/>
      <c r="L44" s="12">
        <f>L45+L51</f>
        <v>77072.896200879128</v>
      </c>
      <c r="M44" s="12"/>
      <c r="N44" s="12">
        <f>N45+N51</f>
        <v>79449.46823190432</v>
      </c>
      <c r="O44" s="12"/>
      <c r="P44" s="12">
        <f>P45+P51</f>
        <v>78517.345064280133</v>
      </c>
      <c r="Q44" s="12"/>
      <c r="R44" s="12">
        <f>R45+R51</f>
        <v>73172.979276199738</v>
      </c>
      <c r="S44" s="12"/>
      <c r="T44" s="12">
        <f>T45+T51</f>
        <v>83810.716044681612</v>
      </c>
      <c r="U44" s="12"/>
      <c r="V44" s="12">
        <f>V45+V51</f>
        <v>100164.29383162166</v>
      </c>
      <c r="W44" s="12"/>
      <c r="X44" s="12">
        <f>X45+X51</f>
        <v>103723.51287472111</v>
      </c>
      <c r="Y44" s="12"/>
    </row>
    <row r="45" spans="1:25" s="9" customFormat="1" ht="15.75" customHeight="1" x14ac:dyDescent="0.2">
      <c r="A45" s="16" t="s">
        <v>17</v>
      </c>
      <c r="B45" s="12">
        <f t="shared" ref="B45" si="15">SUM(B46:B50)</f>
        <v>56350.528379054434</v>
      </c>
      <c r="C45" s="12"/>
      <c r="D45" s="12">
        <f t="shared" ref="D45:F45" si="16">SUM(D46:D50)</f>
        <v>57593.368571925181</v>
      </c>
      <c r="E45" s="12"/>
      <c r="F45" s="12">
        <f t="shared" si="16"/>
        <v>58171.192008976897</v>
      </c>
      <c r="G45" s="12"/>
      <c r="H45" s="12">
        <f t="shared" ref="H45:J45" si="17">SUM(H46:H50)</f>
        <v>55832.483810425052</v>
      </c>
      <c r="I45" s="12"/>
      <c r="J45" s="12">
        <f t="shared" si="17"/>
        <v>50884.407878807295</v>
      </c>
      <c r="K45" s="12"/>
      <c r="L45" s="12">
        <f t="shared" ref="L45:N45" si="18">SUM(L46:L50)</f>
        <v>52431.505087900732</v>
      </c>
      <c r="M45" s="12"/>
      <c r="N45" s="12">
        <f t="shared" si="18"/>
        <v>53867.528274126526</v>
      </c>
      <c r="O45" s="12"/>
      <c r="P45" s="12">
        <f t="shared" ref="P45:R45" si="19">SUM(P46:P50)</f>
        <v>54371.856941139667</v>
      </c>
      <c r="Q45" s="12"/>
      <c r="R45" s="12">
        <f t="shared" si="19"/>
        <v>49351.884243565539</v>
      </c>
      <c r="S45" s="12"/>
      <c r="T45" s="12">
        <f t="shared" ref="T45:V45" si="20">SUM(T46:T50)</f>
        <v>55415.720545048927</v>
      </c>
      <c r="U45" s="12"/>
      <c r="V45" s="12">
        <f t="shared" si="20"/>
        <v>70505.900765601444</v>
      </c>
      <c r="W45" s="12"/>
      <c r="X45" s="12">
        <f t="shared" ref="X45" si="21">SUM(X46:X50)</f>
        <v>72224.88528346052</v>
      </c>
      <c r="Y45" s="12"/>
    </row>
    <row r="46" spans="1:25" ht="15.75" customHeight="1" x14ac:dyDescent="0.2">
      <c r="A46" s="17" t="s">
        <v>18</v>
      </c>
      <c r="B46" s="14">
        <f>IF(B10/2.7="…","…",B10/2.7)</f>
        <v>5271.25</v>
      </c>
      <c r="C46" s="18"/>
      <c r="D46" s="14">
        <f>IF(D10/2.7="…","…",D10/2.7)</f>
        <v>5361.15</v>
      </c>
      <c r="E46" s="18"/>
      <c r="F46" s="14">
        <f>IF(F10/2.7="…","…",F10/2.7)</f>
        <v>5366</v>
      </c>
      <c r="G46" s="18"/>
      <c r="H46" s="14">
        <f>IF(H10/2.7="…","…",H10/2.7)</f>
        <v>5288.05</v>
      </c>
      <c r="I46" s="18"/>
      <c r="J46" s="14">
        <f>IF(J10/2.7="…","…",J10/2.7)</f>
        <v>5330.75</v>
      </c>
      <c r="K46" s="18"/>
      <c r="L46" s="14">
        <f>IF(L10/2.7="…","…",L10/2.7)</f>
        <v>5517.35</v>
      </c>
      <c r="M46" s="18"/>
      <c r="N46" s="14">
        <f>IF(N10/2.7="…","…",N10/2.7)</f>
        <v>5629.9</v>
      </c>
      <c r="O46" s="18"/>
      <c r="P46" s="14">
        <f>IF(P10/2.7="…","…",P10/2.7)</f>
        <v>5788.3</v>
      </c>
      <c r="Q46" s="18"/>
      <c r="R46" s="14">
        <f>IF(R10/2.7="…","…",R10/2.7)</f>
        <v>5168.3500000000004</v>
      </c>
      <c r="S46" s="18"/>
      <c r="T46" s="14">
        <f>IF(T10/2.7="…","…",T10/2.7)</f>
        <v>5275.25</v>
      </c>
      <c r="U46" s="18"/>
      <c r="V46" s="14">
        <f>IF(V10/2.7="…","…",V10/2.7)</f>
        <v>6257.3</v>
      </c>
      <c r="W46" s="18"/>
      <c r="X46" s="14">
        <f>IF(X10/2.7="…","…",X10/2.7)</f>
        <v>6720.75</v>
      </c>
      <c r="Y46" s="18"/>
    </row>
    <row r="47" spans="1:25" ht="15.75" customHeight="1" x14ac:dyDescent="0.2">
      <c r="A47" s="17" t="s">
        <v>36</v>
      </c>
      <c r="B47" s="14">
        <f t="shared" ref="B47" si="22">B11/2.7</f>
        <v>4070.657831305612</v>
      </c>
      <c r="C47" s="19"/>
      <c r="D47" s="14">
        <f>IF(D11/2.7="…","…",D11/2.7)</f>
        <v>4193.8858495958193</v>
      </c>
      <c r="E47" s="19"/>
      <c r="F47" s="14">
        <f>IF(F11/2.7="…","…",F11/2.7)</f>
        <v>4115.2846863379536</v>
      </c>
      <c r="G47" s="19"/>
      <c r="H47" s="14">
        <f t="shared" ref="H47:J50" si="23">IF(H11/2.7="…","…",H11/2.7)</f>
        <v>4273.0633015435569</v>
      </c>
      <c r="I47" s="19"/>
      <c r="J47" s="14">
        <f t="shared" si="23"/>
        <v>4448.730435897025</v>
      </c>
      <c r="K47" s="19"/>
      <c r="L47" s="14">
        <f t="shared" ref="L47:N50" si="24">IF(L11/2.7="…","…",L11/2.7)</f>
        <v>4620.7585034147187</v>
      </c>
      <c r="M47" s="19"/>
      <c r="N47" s="14">
        <f t="shared" si="24"/>
        <v>4675.0098916811949</v>
      </c>
      <c r="O47" s="19"/>
      <c r="P47" s="14">
        <f t="shared" ref="P47:R50" si="25">IF(P11/2.7="…","…",P11/2.7)</f>
        <v>5020.5012449677706</v>
      </c>
      <c r="Q47" s="19"/>
      <c r="R47" s="14">
        <f t="shared" si="25"/>
        <v>5302.0025627228351</v>
      </c>
      <c r="S47" s="19"/>
      <c r="T47" s="14">
        <f t="shared" ref="T47:V50" si="26">IF(T11/2.7="…","…",T11/2.7)</f>
        <v>7962.1037635046914</v>
      </c>
      <c r="U47" s="19"/>
      <c r="V47" s="14">
        <f t="shared" si="26"/>
        <v>14797.383309759547</v>
      </c>
      <c r="W47" s="19"/>
      <c r="X47" s="14">
        <f t="shared" ref="X47:X50" si="27">IF(X11/2.7="…","…",X11/2.7)</f>
        <v>16746.563067464758</v>
      </c>
      <c r="Y47" s="19"/>
    </row>
    <row r="48" spans="1:25" ht="15.75" customHeight="1" x14ac:dyDescent="0.2">
      <c r="A48" s="17" t="s">
        <v>19</v>
      </c>
      <c r="B48" s="14">
        <f>IF(B12/2.7="…","…",B12/2.7)</f>
        <v>14769.585231875844</v>
      </c>
      <c r="C48" s="19"/>
      <c r="D48" s="14">
        <f>IF(D12/2.7="…","…",D12/2.7)</f>
        <v>14211.570904038903</v>
      </c>
      <c r="E48" s="19"/>
      <c r="F48" s="14">
        <f>IF(F12/2.7="…","…",F12/2.7)</f>
        <v>13863.513756518612</v>
      </c>
      <c r="G48" s="19"/>
      <c r="H48" s="14">
        <f t="shared" si="23"/>
        <v>14147.81348563635</v>
      </c>
      <c r="I48" s="19"/>
      <c r="J48" s="14">
        <f t="shared" si="23"/>
        <v>14072.079271216238</v>
      </c>
      <c r="K48" s="19"/>
      <c r="L48" s="14">
        <f t="shared" si="24"/>
        <v>14763.399813025862</v>
      </c>
      <c r="M48" s="19"/>
      <c r="N48" s="14">
        <f t="shared" si="24"/>
        <v>15627.890841813136</v>
      </c>
      <c r="O48" s="19"/>
      <c r="P48" s="14">
        <f t="shared" si="25"/>
        <v>15723.66264342125</v>
      </c>
      <c r="Q48" s="19"/>
      <c r="R48" s="14">
        <f t="shared" si="25"/>
        <v>13728.8336706917</v>
      </c>
      <c r="S48" s="19"/>
      <c r="T48" s="14">
        <f t="shared" si="26"/>
        <v>14656.129461357339</v>
      </c>
      <c r="U48" s="19"/>
      <c r="V48" s="14">
        <f t="shared" si="26"/>
        <v>17095.163747247341</v>
      </c>
      <c r="W48" s="19"/>
      <c r="X48" s="14">
        <f t="shared" si="27"/>
        <v>19422.671719000846</v>
      </c>
      <c r="Y48" s="19"/>
    </row>
    <row r="49" spans="1:25" ht="15.75" customHeight="1" x14ac:dyDescent="0.2">
      <c r="A49" s="17" t="s">
        <v>44</v>
      </c>
      <c r="B49" s="14">
        <f>IF(B13/2.7="…","…",B13/2.7)</f>
        <v>4979.9090909090919</v>
      </c>
      <c r="C49" s="20"/>
      <c r="D49" s="14">
        <f>IF(D13/2.7="…","…",D13/2.7)</f>
        <v>5145.666666666667</v>
      </c>
      <c r="E49" s="20"/>
      <c r="F49" s="14">
        <f>IF(F13/2.7="…","…",F13/2.7)</f>
        <v>5240.7272727272739</v>
      </c>
      <c r="G49" s="20"/>
      <c r="H49" s="14">
        <f t="shared" si="23"/>
        <v>5182.0898466393801</v>
      </c>
      <c r="I49" s="20"/>
      <c r="J49" s="14">
        <f t="shared" si="23"/>
        <v>3317.4034036176818</v>
      </c>
      <c r="K49" s="20"/>
      <c r="L49" s="14">
        <f t="shared" si="24"/>
        <v>3591.6796509816136</v>
      </c>
      <c r="M49" s="20"/>
      <c r="N49" s="14">
        <f t="shared" si="24"/>
        <v>3996.1184563158831</v>
      </c>
      <c r="O49" s="20"/>
      <c r="P49" s="14">
        <f t="shared" si="25"/>
        <v>4254.8002145347282</v>
      </c>
      <c r="Q49" s="20"/>
      <c r="R49" s="14">
        <f t="shared" si="25"/>
        <v>4159.1198993863827</v>
      </c>
      <c r="S49" s="20"/>
      <c r="T49" s="14">
        <f t="shared" si="26"/>
        <v>3340.0305493426436</v>
      </c>
      <c r="U49" s="20"/>
      <c r="V49" s="14">
        <f t="shared" si="26"/>
        <v>3858.5714089592393</v>
      </c>
      <c r="W49" s="20"/>
      <c r="X49" s="14">
        <f t="shared" si="27"/>
        <v>3871.5338697514512</v>
      </c>
      <c r="Y49" s="20"/>
    </row>
    <row r="50" spans="1:25" ht="15.75" customHeight="1" x14ac:dyDescent="0.2">
      <c r="A50" s="17" t="s">
        <v>41</v>
      </c>
      <c r="B50" s="14">
        <f>B14/2.7</f>
        <v>27259.126224963886</v>
      </c>
      <c r="C50" s="20"/>
      <c r="D50" s="14">
        <f>IF(D14/2.7="…","…",D14/2.7)</f>
        <v>28681.095151623791</v>
      </c>
      <c r="E50" s="20"/>
      <c r="F50" s="14">
        <f>IF(F14/2.7="…","…",F14/2.7)</f>
        <v>29585.666293393057</v>
      </c>
      <c r="G50" s="20"/>
      <c r="H50" s="14">
        <f t="shared" si="23"/>
        <v>26941.467176605758</v>
      </c>
      <c r="I50" s="20"/>
      <c r="J50" s="14">
        <f t="shared" si="23"/>
        <v>23715.444768076351</v>
      </c>
      <c r="K50" s="20"/>
      <c r="L50" s="14">
        <f t="shared" si="24"/>
        <v>23938.317120478539</v>
      </c>
      <c r="M50" s="20"/>
      <c r="N50" s="14">
        <f t="shared" si="24"/>
        <v>23938.609084316307</v>
      </c>
      <c r="O50" s="20"/>
      <c r="P50" s="14">
        <f t="shared" si="25"/>
        <v>23584.592838215918</v>
      </c>
      <c r="Q50" s="20"/>
      <c r="R50" s="14">
        <f t="shared" si="25"/>
        <v>20993.578110764625</v>
      </c>
      <c r="S50" s="20"/>
      <c r="T50" s="14">
        <f t="shared" si="26"/>
        <v>24182.206770844252</v>
      </c>
      <c r="U50" s="20"/>
      <c r="V50" s="14">
        <f t="shared" si="26"/>
        <v>28497.482299635321</v>
      </c>
      <c r="W50" s="20"/>
      <c r="X50" s="14">
        <f t="shared" si="27"/>
        <v>25463.366627243457</v>
      </c>
      <c r="Y50" s="20"/>
    </row>
    <row r="51" spans="1:25" s="9" customFormat="1" ht="15.75" customHeight="1" x14ac:dyDescent="0.2">
      <c r="A51" s="16" t="s">
        <v>20</v>
      </c>
      <c r="B51" s="12">
        <f>B52+B53+B54</f>
        <v>21326.5322590457</v>
      </c>
      <c r="C51" s="21"/>
      <c r="D51" s="12">
        <f>D52+D53+D54</f>
        <v>22843.131680847833</v>
      </c>
      <c r="E51" s="21"/>
      <c r="F51" s="12">
        <f>F52+F53+F54</f>
        <v>23419.897689526508</v>
      </c>
      <c r="G51" s="21"/>
      <c r="H51" s="12">
        <f>H52+H53+H54</f>
        <v>22986.235624634024</v>
      </c>
      <c r="I51" s="21"/>
      <c r="J51" s="12">
        <f>J52+J53+J54</f>
        <v>22461.639087714448</v>
      </c>
      <c r="K51" s="21"/>
      <c r="L51" s="12">
        <f>L52+L53+L54</f>
        <v>24641.391112978388</v>
      </c>
      <c r="M51" s="21"/>
      <c r="N51" s="12">
        <f>N52+N53+N54</f>
        <v>25581.939957777799</v>
      </c>
      <c r="O51" s="21"/>
      <c r="P51" s="12">
        <f>P52+P53+P54</f>
        <v>24145.488123140462</v>
      </c>
      <c r="Q51" s="21"/>
      <c r="R51" s="12">
        <f>R52+R53+R54</f>
        <v>23821.095032634203</v>
      </c>
      <c r="S51" s="21"/>
      <c r="T51" s="12">
        <f>T52+T53+T54</f>
        <v>28394.995499632685</v>
      </c>
      <c r="U51" s="21"/>
      <c r="V51" s="12">
        <f>V52+V53+V54</f>
        <v>29658.393066020217</v>
      </c>
      <c r="W51" s="21"/>
      <c r="X51" s="12">
        <f>X52+X53+X54</f>
        <v>31498.6275912606</v>
      </c>
      <c r="Y51" s="21"/>
    </row>
    <row r="52" spans="1:25" ht="15.75" customHeight="1" x14ac:dyDescent="0.2">
      <c r="A52" s="17" t="s">
        <v>21</v>
      </c>
      <c r="B52" s="14">
        <f>IF(B16/2.7="…","…",B16/2.7)</f>
        <v>1909.38</v>
      </c>
      <c r="C52" s="20"/>
      <c r="D52" s="14">
        <f>IF(D16/2.7="…","…",D16/2.7)</f>
        <v>2032.7649999999999</v>
      </c>
      <c r="E52" s="20"/>
      <c r="F52" s="14">
        <f>IF(F16/2.7="…","…",F16/2.7)</f>
        <v>2138.25</v>
      </c>
      <c r="G52" s="20"/>
      <c r="H52" s="14">
        <f>IF(H16/2.7="…","…",H16/2.7)</f>
        <v>2193.0300000000002</v>
      </c>
      <c r="I52" s="20"/>
      <c r="J52" s="14">
        <f>IF(J16/2.7="…","…",J16/2.7)</f>
        <v>2240.2199999999998</v>
      </c>
      <c r="K52" s="20"/>
      <c r="L52" s="14">
        <f>IF(L16/2.7="…","…",L16/2.7)</f>
        <v>2266.31</v>
      </c>
      <c r="M52" s="20"/>
      <c r="N52" s="14">
        <f>IF(N16/2.7="…","…",N16/2.7)</f>
        <v>2293.2649999999999</v>
      </c>
      <c r="O52" s="20"/>
      <c r="P52" s="14">
        <f>IF(P16/2.7="…","…",P16/2.7)</f>
        <v>2388.3200000000002</v>
      </c>
      <c r="Q52" s="20"/>
      <c r="R52" s="14">
        <f>IF(R16/2.7="…","…",R16/2.7)</f>
        <v>2042.835</v>
      </c>
      <c r="S52" s="20"/>
      <c r="T52" s="14">
        <f>IF(T16/2.7="…","…",T16/2.7)</f>
        <v>2420.5549999999998</v>
      </c>
      <c r="U52" s="20"/>
      <c r="V52" s="14">
        <f>IF(V16/2.7="…","…",V16/2.7)</f>
        <v>2846.7</v>
      </c>
      <c r="W52" s="20"/>
      <c r="X52" s="14">
        <f>IF(X16/2.7="…","…",X16/2.7)</f>
        <v>3066.83</v>
      </c>
      <c r="Y52" s="20"/>
    </row>
    <row r="53" spans="1:25" ht="15.75" customHeight="1" x14ac:dyDescent="0.2">
      <c r="A53" s="17" t="s">
        <v>22</v>
      </c>
      <c r="B53" s="14">
        <f>B17/2.7</f>
        <v>13587.541518304959</v>
      </c>
      <c r="C53" s="20"/>
      <c r="D53" s="14">
        <f>IF(D17/2.7="…","…",D17/2.7)</f>
        <v>14784.099273440428</v>
      </c>
      <c r="E53" s="20"/>
      <c r="F53" s="14">
        <f>IF(F17/2.7="…","…",F17/2.7)</f>
        <v>14938.995837674658</v>
      </c>
      <c r="G53" s="20"/>
      <c r="H53" s="14">
        <f t="shared" ref="H53:J53" si="28">IF(H17/2.7="…","…",H17/2.7)</f>
        <v>14204.42080981921</v>
      </c>
      <c r="I53" s="20"/>
      <c r="J53" s="14">
        <f t="shared" si="28"/>
        <v>13341.167976603339</v>
      </c>
      <c r="K53" s="20"/>
      <c r="L53" s="14">
        <f t="shared" ref="L53:N53" si="29">IF(L17/2.7="…","…",L17/2.7)</f>
        <v>15237.129261126536</v>
      </c>
      <c r="M53" s="20"/>
      <c r="N53" s="14">
        <f t="shared" si="29"/>
        <v>15819.768661481501</v>
      </c>
      <c r="O53" s="20"/>
      <c r="P53" s="14">
        <f t="shared" ref="P53:R53" si="30">IF(P17/2.7="…","…",P17/2.7)</f>
        <v>14026.409974992315</v>
      </c>
      <c r="Q53" s="20"/>
      <c r="R53" s="14">
        <f t="shared" si="30"/>
        <v>15491.52669930087</v>
      </c>
      <c r="S53" s="20"/>
      <c r="T53" s="14">
        <f t="shared" ref="T53:V53" si="31">IF(T17/2.7="…","…",T17/2.7)</f>
        <v>19009.778277410463</v>
      </c>
      <c r="U53" s="20"/>
      <c r="V53" s="14">
        <f t="shared" si="31"/>
        <v>18754.021214168362</v>
      </c>
      <c r="W53" s="20"/>
      <c r="X53" s="14">
        <f t="shared" ref="X53" si="32">IF(X17/2.7="…","…",X17/2.7)</f>
        <v>19874.60722089023</v>
      </c>
      <c r="Y53" s="20"/>
    </row>
    <row r="54" spans="1:25" s="9" customFormat="1" ht="15.75" customHeight="1" x14ac:dyDescent="0.2">
      <c r="A54" s="22" t="s">
        <v>23</v>
      </c>
      <c r="B54" s="12">
        <f t="shared" ref="B54" si="33">SUM(B55:B61)</f>
        <v>5829.6107407407399</v>
      </c>
      <c r="C54" s="21"/>
      <c r="D54" s="12">
        <f t="shared" ref="D54:F54" si="34">SUM(D55:D61)</f>
        <v>6026.2674074074066</v>
      </c>
      <c r="E54" s="21"/>
      <c r="F54" s="12">
        <f t="shared" si="34"/>
        <v>6342.6518518518515</v>
      </c>
      <c r="G54" s="21"/>
      <c r="H54" s="12">
        <f t="shared" ref="H54:J54" si="35">SUM(H55:H61)</f>
        <v>6588.7848148148141</v>
      </c>
      <c r="I54" s="21"/>
      <c r="J54" s="12">
        <f t="shared" si="35"/>
        <v>6880.2511111111098</v>
      </c>
      <c r="K54" s="21"/>
      <c r="L54" s="12">
        <f t="shared" ref="L54:N54" si="36">SUM(L55:L61)</f>
        <v>7137.9518518518507</v>
      </c>
      <c r="M54" s="21"/>
      <c r="N54" s="12">
        <f t="shared" si="36"/>
        <v>7468.9062962962953</v>
      </c>
      <c r="O54" s="21"/>
      <c r="P54" s="12">
        <f t="shared" ref="P54:R54" si="37">SUM(P55:P61)</f>
        <v>7730.7581481481475</v>
      </c>
      <c r="Q54" s="21"/>
      <c r="R54" s="12">
        <f t="shared" si="37"/>
        <v>6286.7333333333327</v>
      </c>
      <c r="S54" s="21"/>
      <c r="T54" s="12">
        <f t="shared" ref="T54:V54" si="38">SUM(T55:T61)</f>
        <v>6964.6622222222213</v>
      </c>
      <c r="U54" s="21"/>
      <c r="V54" s="12">
        <f t="shared" si="38"/>
        <v>8057.6718518518519</v>
      </c>
      <c r="W54" s="21"/>
      <c r="X54" s="12">
        <f t="shared" ref="X54" si="39">SUM(X55:X61)</f>
        <v>8557.1903703703701</v>
      </c>
      <c r="Y54" s="21"/>
    </row>
    <row r="55" spans="1:25" ht="15.75" customHeight="1" x14ac:dyDescent="0.2">
      <c r="A55" s="23" t="s">
        <v>24</v>
      </c>
      <c r="B55" s="14">
        <f>B19/2.7</f>
        <v>1327.037037037037</v>
      </c>
      <c r="C55" s="20"/>
      <c r="D55" s="14">
        <f t="shared" ref="D55:F61" si="40">IF(D19/2.7="…","…",D19/2.7)</f>
        <v>1325.5555555555554</v>
      </c>
      <c r="E55" s="20"/>
      <c r="F55" s="14">
        <f t="shared" si="40"/>
        <v>1378.8888888888887</v>
      </c>
      <c r="G55" s="20"/>
      <c r="H55" s="14">
        <f t="shared" ref="H55:J61" si="41">IF(H19/2.7="…","…",H19/2.7)</f>
        <v>1437.7777777777776</v>
      </c>
      <c r="I55" s="20"/>
      <c r="J55" s="14">
        <f t="shared" si="41"/>
        <v>1489.6296296296296</v>
      </c>
      <c r="K55" s="20"/>
      <c r="L55" s="14">
        <f t="shared" ref="L55:N61" si="42">IF(L19/2.7="…","…",L19/2.7)</f>
        <v>1531.1111111111111</v>
      </c>
      <c r="M55" s="20"/>
      <c r="N55" s="14">
        <f t="shared" si="42"/>
        <v>1661.4814814814813</v>
      </c>
      <c r="O55" s="20"/>
      <c r="P55" s="14">
        <f t="shared" ref="P55:R61" si="43">IF(P19/2.7="…","…",P19/2.7)</f>
        <v>1725.185185185185</v>
      </c>
      <c r="Q55" s="20"/>
      <c r="R55" s="14">
        <f t="shared" si="43"/>
        <v>1410.7407407407406</v>
      </c>
      <c r="S55" s="20"/>
      <c r="T55" s="14">
        <f t="shared" ref="T55:V61" si="44">IF(T19/2.7="…","…",T19/2.7)</f>
        <v>1601.4814814814813</v>
      </c>
      <c r="U55" s="20"/>
      <c r="V55" s="14">
        <f t="shared" si="44"/>
        <v>1867.7777777777776</v>
      </c>
      <c r="W55" s="20"/>
      <c r="X55" s="14">
        <f t="shared" ref="X55:X61" si="45">IF(X19/2.7="…","…",X19/2.7)</f>
        <v>2005.9259259259259</v>
      </c>
      <c r="Y55" s="20"/>
    </row>
    <row r="56" spans="1:25" ht="15.75" customHeight="1" x14ac:dyDescent="0.2">
      <c r="A56" s="23" t="s">
        <v>25</v>
      </c>
      <c r="B56" s="14">
        <f>B20/2.7</f>
        <v>485.99629629629629</v>
      </c>
      <c r="C56" s="20"/>
      <c r="D56" s="14">
        <f t="shared" si="40"/>
        <v>498.2962962962963</v>
      </c>
      <c r="E56" s="20"/>
      <c r="F56" s="14">
        <f t="shared" si="40"/>
        <v>520.20740740740735</v>
      </c>
      <c r="G56" s="20"/>
      <c r="H56" s="14">
        <f t="shared" si="41"/>
        <v>540.737037037037</v>
      </c>
      <c r="I56" s="20"/>
      <c r="J56" s="14">
        <f t="shared" si="41"/>
        <v>576.22962962962958</v>
      </c>
      <c r="K56" s="20"/>
      <c r="L56" s="14">
        <f t="shared" si="42"/>
        <v>520.70000000000005</v>
      </c>
      <c r="M56" s="20"/>
      <c r="N56" s="14">
        <f t="shared" si="42"/>
        <v>554.77037037037042</v>
      </c>
      <c r="O56" s="20"/>
      <c r="P56" s="14">
        <f t="shared" si="43"/>
        <v>611.53703703703707</v>
      </c>
      <c r="Q56" s="20"/>
      <c r="R56" s="14">
        <f t="shared" si="43"/>
        <v>506.61481481481474</v>
      </c>
      <c r="S56" s="20"/>
      <c r="T56" s="14">
        <f t="shared" si="44"/>
        <v>555.26666666666665</v>
      </c>
      <c r="U56" s="20"/>
      <c r="V56" s="14">
        <f t="shared" si="44"/>
        <v>607.44074074074069</v>
      </c>
      <c r="W56" s="20"/>
      <c r="X56" s="14">
        <f t="shared" si="45"/>
        <v>650.87037037037032</v>
      </c>
      <c r="Y56" s="20"/>
    </row>
    <row r="57" spans="1:25" ht="15.75" customHeight="1" x14ac:dyDescent="0.2">
      <c r="A57" s="23" t="s">
        <v>26</v>
      </c>
      <c r="B57" s="14">
        <f>B21/2.7</f>
        <v>799.88148148148139</v>
      </c>
      <c r="C57" s="20"/>
      <c r="D57" s="14">
        <f t="shared" si="40"/>
        <v>842.6185185185185</v>
      </c>
      <c r="E57" s="20"/>
      <c r="F57" s="14">
        <f t="shared" si="40"/>
        <v>911.49629629629624</v>
      </c>
      <c r="G57" s="20"/>
      <c r="H57" s="14">
        <f t="shared" si="41"/>
        <v>997.00740740740741</v>
      </c>
      <c r="I57" s="20"/>
      <c r="J57" s="14">
        <f t="shared" si="41"/>
        <v>1061.6407407407405</v>
      </c>
      <c r="K57" s="20"/>
      <c r="L57" s="14">
        <f t="shared" si="42"/>
        <v>1125.685185185185</v>
      </c>
      <c r="M57" s="20"/>
      <c r="N57" s="14">
        <f t="shared" si="42"/>
        <v>1166.5148148148148</v>
      </c>
      <c r="O57" s="20"/>
      <c r="P57" s="14">
        <f t="shared" si="43"/>
        <v>1213.4851851851849</v>
      </c>
      <c r="Q57" s="20"/>
      <c r="R57" s="14">
        <f t="shared" si="43"/>
        <v>1043.411111111111</v>
      </c>
      <c r="S57" s="20"/>
      <c r="T57" s="14">
        <f t="shared" si="44"/>
        <v>1122.8185185185184</v>
      </c>
      <c r="U57" s="20"/>
      <c r="V57" s="14">
        <f t="shared" si="44"/>
        <v>1224.5777777777778</v>
      </c>
      <c r="W57" s="20"/>
      <c r="X57" s="14">
        <f t="shared" si="45"/>
        <v>1316.7333333333331</v>
      </c>
      <c r="Y57" s="20"/>
    </row>
    <row r="58" spans="1:25" ht="15.75" customHeight="1" x14ac:dyDescent="0.2">
      <c r="A58" s="23" t="s">
        <v>27</v>
      </c>
      <c r="B58" s="14">
        <f>IF(B22/2.7="…","…",B22/2.7)</f>
        <v>63.169999999999995</v>
      </c>
      <c r="C58" s="19"/>
      <c r="D58" s="14">
        <f t="shared" si="40"/>
        <v>59.726666666666659</v>
      </c>
      <c r="E58" s="19"/>
      <c r="F58" s="14">
        <f t="shared" si="40"/>
        <v>58.807407407407403</v>
      </c>
      <c r="G58" s="19"/>
      <c r="H58" s="14">
        <f t="shared" si="41"/>
        <v>62.040370370370361</v>
      </c>
      <c r="I58" s="19"/>
      <c r="J58" s="14">
        <f t="shared" si="41"/>
        <v>62.554814814814812</v>
      </c>
      <c r="K58" s="19"/>
      <c r="L58" s="14">
        <f t="shared" si="42"/>
        <v>59.544444444444444</v>
      </c>
      <c r="M58" s="19"/>
      <c r="N58" s="14">
        <f t="shared" si="42"/>
        <v>64.613703703703692</v>
      </c>
      <c r="O58" s="19"/>
      <c r="P58" s="14">
        <f t="shared" si="43"/>
        <v>67.628518518518518</v>
      </c>
      <c r="Q58" s="19"/>
      <c r="R58" s="14">
        <f t="shared" si="43"/>
        <v>66.911111111111111</v>
      </c>
      <c r="S58" s="19"/>
      <c r="T58" s="14">
        <f t="shared" si="44"/>
        <v>68.988148148148142</v>
      </c>
      <c r="U58" s="19"/>
      <c r="V58" s="14">
        <f t="shared" si="44"/>
        <v>72.475555555555545</v>
      </c>
      <c r="W58" s="19"/>
      <c r="X58" s="14">
        <f t="shared" si="45"/>
        <v>76.357037037037031</v>
      </c>
      <c r="Y58" s="19"/>
    </row>
    <row r="59" spans="1:25" ht="15.75" customHeight="1" x14ac:dyDescent="0.2">
      <c r="A59" s="23" t="s">
        <v>28</v>
      </c>
      <c r="B59" s="14">
        <f>B23/2.7</f>
        <v>825.3814814814815</v>
      </c>
      <c r="C59" s="19"/>
      <c r="D59" s="14">
        <f t="shared" si="40"/>
        <v>874.89629629629621</v>
      </c>
      <c r="E59" s="19"/>
      <c r="F59" s="14">
        <f t="shared" si="40"/>
        <v>953.16666666666663</v>
      </c>
      <c r="G59" s="19"/>
      <c r="H59" s="14">
        <f t="shared" si="41"/>
        <v>957.02592592592578</v>
      </c>
      <c r="I59" s="19"/>
      <c r="J59" s="14">
        <f t="shared" si="41"/>
        <v>1007.3481481481481</v>
      </c>
      <c r="K59" s="19"/>
      <c r="L59" s="14">
        <f t="shared" si="42"/>
        <v>1058.3666666666666</v>
      </c>
      <c r="M59" s="19"/>
      <c r="N59" s="14">
        <f t="shared" si="42"/>
        <v>1076.2407407407406</v>
      </c>
      <c r="O59" s="19"/>
      <c r="P59" s="14">
        <f t="shared" si="43"/>
        <v>1107.8555555555554</v>
      </c>
      <c r="Q59" s="19"/>
      <c r="R59" s="14">
        <f t="shared" si="43"/>
        <v>883.92222222222222</v>
      </c>
      <c r="S59" s="19"/>
      <c r="T59" s="14">
        <f t="shared" si="44"/>
        <v>858.83703703703702</v>
      </c>
      <c r="U59" s="19"/>
      <c r="V59" s="14">
        <f t="shared" si="44"/>
        <v>981.42962962962963</v>
      </c>
      <c r="W59" s="19"/>
      <c r="X59" s="14">
        <f t="shared" si="45"/>
        <v>1057.8962962962962</v>
      </c>
      <c r="Y59" s="19"/>
    </row>
    <row r="60" spans="1:25" ht="15.75" customHeight="1" x14ac:dyDescent="0.2">
      <c r="A60" s="23" t="s">
        <v>43</v>
      </c>
      <c r="B60" s="14">
        <f>B24/2.7</f>
        <v>1598.1111111111109</v>
      </c>
      <c r="C60" s="18"/>
      <c r="D60" s="14">
        <f t="shared" si="40"/>
        <v>1660.3925925925926</v>
      </c>
      <c r="E60" s="18"/>
      <c r="F60" s="14">
        <f t="shared" si="40"/>
        <v>1749.1851851851852</v>
      </c>
      <c r="G60" s="18"/>
      <c r="H60" s="14">
        <f t="shared" si="41"/>
        <v>1807.6407407407407</v>
      </c>
      <c r="I60" s="18"/>
      <c r="J60" s="14">
        <f t="shared" si="41"/>
        <v>1868.5444444444443</v>
      </c>
      <c r="K60" s="18"/>
      <c r="L60" s="14">
        <f t="shared" si="42"/>
        <v>1998.5037037037036</v>
      </c>
      <c r="M60" s="18"/>
      <c r="N60" s="14">
        <f t="shared" si="42"/>
        <v>2060.9555555555553</v>
      </c>
      <c r="O60" s="18"/>
      <c r="P60" s="14">
        <f t="shared" si="43"/>
        <v>2095.3740740740741</v>
      </c>
      <c r="Q60" s="18"/>
      <c r="R60" s="14">
        <f t="shared" si="43"/>
        <v>1511.385185185185</v>
      </c>
      <c r="S60" s="18"/>
      <c r="T60" s="14">
        <f t="shared" si="44"/>
        <v>1869.2444444444443</v>
      </c>
      <c r="U60" s="18"/>
      <c r="V60" s="14">
        <f t="shared" si="44"/>
        <v>2333.6037037037036</v>
      </c>
      <c r="W60" s="18"/>
      <c r="X60" s="14">
        <f t="shared" si="45"/>
        <v>2396.5185185185187</v>
      </c>
      <c r="Y60" s="18"/>
    </row>
    <row r="61" spans="1:25" ht="15.75" customHeight="1" thickBot="1" x14ac:dyDescent="0.25">
      <c r="A61" s="24" t="s">
        <v>30</v>
      </c>
      <c r="B61" s="25">
        <f>B25/2.7</f>
        <v>730.0333333333333</v>
      </c>
      <c r="C61" s="26"/>
      <c r="D61" s="25">
        <f t="shared" si="40"/>
        <v>764.78148148148136</v>
      </c>
      <c r="E61" s="26"/>
      <c r="F61" s="25">
        <f t="shared" si="40"/>
        <v>770.89999999999986</v>
      </c>
      <c r="G61" s="26"/>
      <c r="H61" s="25">
        <f t="shared" si="41"/>
        <v>786.55555555555543</v>
      </c>
      <c r="I61" s="26"/>
      <c r="J61" s="25">
        <f t="shared" si="41"/>
        <v>814.3037037037036</v>
      </c>
      <c r="K61" s="26"/>
      <c r="L61" s="25">
        <f t="shared" si="42"/>
        <v>844.0407407407406</v>
      </c>
      <c r="M61" s="26"/>
      <c r="N61" s="25">
        <f t="shared" si="42"/>
        <v>884.32962962962961</v>
      </c>
      <c r="O61" s="26"/>
      <c r="P61" s="25">
        <f t="shared" si="43"/>
        <v>909.69259259259252</v>
      </c>
      <c r="Q61" s="26"/>
      <c r="R61" s="25">
        <f t="shared" si="43"/>
        <v>863.74814814814806</v>
      </c>
      <c r="S61" s="26"/>
      <c r="T61" s="25">
        <f t="shared" si="44"/>
        <v>888.02592592592589</v>
      </c>
      <c r="U61" s="26"/>
      <c r="V61" s="25">
        <f t="shared" si="44"/>
        <v>970.36666666666656</v>
      </c>
      <c r="W61" s="26"/>
      <c r="X61" s="25">
        <f t="shared" si="45"/>
        <v>1052.8888888888889</v>
      </c>
      <c r="Y61" s="26"/>
    </row>
    <row r="62" spans="1:25" ht="15.75" customHeight="1" x14ac:dyDescent="0.2">
      <c r="A62" s="16" t="s">
        <v>31</v>
      </c>
      <c r="B62" s="27">
        <f>SUM(B63:B67)</f>
        <v>12803.475022222221</v>
      </c>
      <c r="C62" s="28"/>
      <c r="D62" s="27">
        <f>SUM(D63:D67)</f>
        <v>13061.586681481482</v>
      </c>
      <c r="E62" s="28"/>
      <c r="F62" s="27">
        <f>SUM(F63:F67)</f>
        <v>13354.933733333335</v>
      </c>
      <c r="G62" s="28"/>
      <c r="H62" s="27">
        <f>SUM(H63:H67)</f>
        <v>13935.926066666667</v>
      </c>
      <c r="I62" s="28"/>
      <c r="J62" s="27">
        <f>SUM(J63:J67)</f>
        <v>14585.899692592591</v>
      </c>
      <c r="K62" s="28"/>
      <c r="L62" s="27">
        <f>SUM(L63:L67)</f>
        <v>14919.388333333334</v>
      </c>
      <c r="M62" s="28"/>
      <c r="N62" s="27">
        <f>SUM(N63:N67)</f>
        <v>15608.400222222223</v>
      </c>
      <c r="O62" s="29"/>
      <c r="P62" s="27">
        <f>SUM(P63:P67)</f>
        <v>16505.447592592591</v>
      </c>
      <c r="Q62" s="29"/>
      <c r="R62" s="27">
        <f>SUM(R63:R67)</f>
        <v>15153.479962962963</v>
      </c>
      <c r="S62" s="29"/>
      <c r="T62" s="27">
        <f>SUM(T63:T67)</f>
        <v>16414.196407407406</v>
      </c>
      <c r="U62" s="29"/>
      <c r="V62" s="27">
        <f>SUM(V63:V67)</f>
        <v>18075.469370370371</v>
      </c>
      <c r="W62" s="29"/>
      <c r="X62" s="27">
        <f>SUM(X63:X67)</f>
        <v>19771.964111111109</v>
      </c>
      <c r="Y62" s="29"/>
    </row>
    <row r="63" spans="1:25" ht="15.75" customHeight="1" x14ac:dyDescent="0.2">
      <c r="A63" s="23" t="s">
        <v>32</v>
      </c>
      <c r="B63" s="28">
        <f t="shared" ref="B63:B67" si="46">B27/2.7</f>
        <v>284.51111111111106</v>
      </c>
      <c r="C63" s="28"/>
      <c r="D63" s="28">
        <f t="shared" ref="D63:D67" si="47">IF(D27/2.7="…","…",D27/2.7)</f>
        <v>286.18518518518516</v>
      </c>
      <c r="E63" s="28"/>
      <c r="F63" s="28">
        <f t="shared" ref="F63:F67" si="48">IF(F27/2.7="…","…",F27/2.7)</f>
        <v>315.6740740740741</v>
      </c>
      <c r="G63" s="28"/>
      <c r="H63" s="28">
        <f t="shared" ref="H63:H67" si="49">IF(H27/2.7="…","…",H27/2.7)</f>
        <v>330.53333333333336</v>
      </c>
      <c r="I63" s="28"/>
      <c r="J63" s="28">
        <f t="shared" ref="J63:J67" si="50">IF(J27/2.7="…","…",J27/2.7)</f>
        <v>318.75185185185182</v>
      </c>
      <c r="K63" s="28"/>
      <c r="L63" s="28">
        <f t="shared" ref="L63:L67" si="51">IF(L27/2.7="…","…",L27/2.7)</f>
        <v>281.05555555555554</v>
      </c>
      <c r="M63" s="28"/>
      <c r="N63" s="28">
        <f t="shared" ref="N63:P67" si="52">IF(N27/2.7="…","…",N27/2.7)</f>
        <v>322.45555555555552</v>
      </c>
      <c r="O63" s="29"/>
      <c r="P63" s="28">
        <f t="shared" si="52"/>
        <v>376.72962962962958</v>
      </c>
      <c r="Q63" s="29"/>
      <c r="R63" s="28">
        <f t="shared" ref="R63:T67" si="53">IF(R27/2.7="…","…",R27/2.7)</f>
        <v>258.44074074074069</v>
      </c>
      <c r="S63" s="29"/>
      <c r="T63" s="28">
        <f t="shared" si="53"/>
        <v>300.97777777777776</v>
      </c>
      <c r="U63" s="29"/>
      <c r="V63" s="28">
        <f t="shared" ref="V63:X67" si="54">IF(V27/2.7="…","…",V27/2.7)</f>
        <v>453.44814814814811</v>
      </c>
      <c r="W63" s="29"/>
      <c r="X63" s="28">
        <f t="shared" si="54"/>
        <v>535.31851851851843</v>
      </c>
      <c r="Y63" s="29"/>
    </row>
    <row r="64" spans="1:25" ht="15.75" customHeight="1" x14ac:dyDescent="0.2">
      <c r="A64" s="23" t="s">
        <v>42</v>
      </c>
      <c r="B64" s="28">
        <f t="shared" si="46"/>
        <v>6378.19</v>
      </c>
      <c r="C64" s="28"/>
      <c r="D64" s="28">
        <f t="shared" si="47"/>
        <v>6465.7600000000011</v>
      </c>
      <c r="E64" s="28"/>
      <c r="F64" s="28">
        <f t="shared" si="48"/>
        <v>6413.99</v>
      </c>
      <c r="G64" s="28"/>
      <c r="H64" s="28">
        <f t="shared" si="49"/>
        <v>6654.54</v>
      </c>
      <c r="I64" s="28"/>
      <c r="J64" s="28">
        <f t="shared" si="50"/>
        <v>6899.91</v>
      </c>
      <c r="K64" s="28"/>
      <c r="L64" s="28">
        <f t="shared" si="51"/>
        <v>7119.54</v>
      </c>
      <c r="M64" s="28"/>
      <c r="N64" s="28">
        <f t="shared" si="52"/>
        <v>7225.98</v>
      </c>
      <c r="O64" s="29"/>
      <c r="P64" s="28">
        <f t="shared" si="52"/>
        <v>7423.46</v>
      </c>
      <c r="Q64" s="29"/>
      <c r="R64" s="28">
        <f t="shared" si="53"/>
        <v>6887.36</v>
      </c>
      <c r="S64" s="29"/>
      <c r="T64" s="28">
        <f t="shared" si="53"/>
        <v>7290.04</v>
      </c>
      <c r="U64" s="29"/>
      <c r="V64" s="28">
        <f t="shared" si="54"/>
        <v>7874.38</v>
      </c>
      <c r="W64" s="29"/>
      <c r="X64" s="28">
        <f t="shared" si="54"/>
        <v>8579.24</v>
      </c>
      <c r="Y64" s="29"/>
    </row>
    <row r="65" spans="1:25" ht="15.75" customHeight="1" x14ac:dyDescent="0.2">
      <c r="A65" s="23" t="s">
        <v>39</v>
      </c>
      <c r="B65" s="28">
        <f t="shared" si="46"/>
        <v>1116.8499999999999</v>
      </c>
      <c r="C65" s="28"/>
      <c r="D65" s="28">
        <f t="shared" si="47"/>
        <v>1131.95</v>
      </c>
      <c r="E65" s="28"/>
      <c r="F65" s="28">
        <f t="shared" si="48"/>
        <v>1202.43</v>
      </c>
      <c r="G65" s="28"/>
      <c r="H65" s="28">
        <f t="shared" si="49"/>
        <v>1281.74</v>
      </c>
      <c r="I65" s="28"/>
      <c r="J65" s="28">
        <f t="shared" si="50"/>
        <v>1405.78</v>
      </c>
      <c r="K65" s="28"/>
      <c r="L65" s="28">
        <f t="shared" si="51"/>
        <v>1309.7</v>
      </c>
      <c r="M65" s="28"/>
      <c r="N65" s="28">
        <f t="shared" si="52"/>
        <v>1395</v>
      </c>
      <c r="O65" s="29"/>
      <c r="P65" s="28">
        <f t="shared" si="52"/>
        <v>1541.5999999999997</v>
      </c>
      <c r="Q65" s="29"/>
      <c r="R65" s="28">
        <f t="shared" si="53"/>
        <v>1411</v>
      </c>
      <c r="S65" s="29"/>
      <c r="T65" s="28">
        <f t="shared" si="53"/>
        <v>1501.2</v>
      </c>
      <c r="U65" s="29"/>
      <c r="V65" s="28">
        <f t="shared" si="54"/>
        <v>1626.8000000000002</v>
      </c>
      <c r="W65" s="29"/>
      <c r="X65" s="28">
        <f t="shared" si="54"/>
        <v>1748.9</v>
      </c>
      <c r="Y65" s="29"/>
    </row>
    <row r="66" spans="1:25" ht="15.75" customHeight="1" x14ac:dyDescent="0.2">
      <c r="A66" s="23" t="s">
        <v>33</v>
      </c>
      <c r="B66" s="28">
        <f t="shared" si="46"/>
        <v>4308.2009111111111</v>
      </c>
      <c r="C66" s="28"/>
      <c r="D66" s="28">
        <f t="shared" si="47"/>
        <v>4423.4534962962962</v>
      </c>
      <c r="E66" s="28"/>
      <c r="F66" s="28">
        <f t="shared" si="48"/>
        <v>4581.1396592592591</v>
      </c>
      <c r="G66" s="28"/>
      <c r="H66" s="28">
        <f t="shared" si="49"/>
        <v>4727.0427333333337</v>
      </c>
      <c r="I66" s="28"/>
      <c r="J66" s="28">
        <f t="shared" si="50"/>
        <v>4929.0058407407405</v>
      </c>
      <c r="K66" s="28"/>
      <c r="L66" s="28">
        <f t="shared" si="51"/>
        <v>5186.7277777777781</v>
      </c>
      <c r="M66" s="28"/>
      <c r="N66" s="28">
        <f t="shared" si="52"/>
        <v>5551.7866666666669</v>
      </c>
      <c r="O66" s="29"/>
      <c r="P66" s="28">
        <f t="shared" si="52"/>
        <v>5966.2429629629623</v>
      </c>
      <c r="Q66" s="29"/>
      <c r="R66" s="28">
        <f t="shared" si="53"/>
        <v>5678.2922222222223</v>
      </c>
      <c r="S66" s="29"/>
      <c r="T66" s="28">
        <f t="shared" si="53"/>
        <v>6085.5196296296299</v>
      </c>
      <c r="U66" s="29"/>
      <c r="V66" s="28">
        <f t="shared" si="54"/>
        <v>6686.7222222222226</v>
      </c>
      <c r="W66" s="29"/>
      <c r="X66" s="28">
        <f t="shared" si="54"/>
        <v>7269.8525925925915</v>
      </c>
      <c r="Y66" s="29"/>
    </row>
    <row r="67" spans="1:25" ht="15.75" customHeight="1" thickBot="1" x14ac:dyDescent="0.25">
      <c r="A67" s="24" t="s">
        <v>34</v>
      </c>
      <c r="B67" s="30">
        <f t="shared" si="46"/>
        <v>715.72299999999996</v>
      </c>
      <c r="C67" s="30"/>
      <c r="D67" s="30">
        <f t="shared" si="47"/>
        <v>754.23800000000006</v>
      </c>
      <c r="E67" s="30"/>
      <c r="F67" s="30">
        <f t="shared" si="48"/>
        <v>841.7</v>
      </c>
      <c r="G67" s="30"/>
      <c r="H67" s="30">
        <f t="shared" si="49"/>
        <v>942.07</v>
      </c>
      <c r="I67" s="30"/>
      <c r="J67" s="30">
        <f t="shared" si="50"/>
        <v>1032.452</v>
      </c>
      <c r="K67" s="30"/>
      <c r="L67" s="30">
        <f t="shared" si="51"/>
        <v>1022.365</v>
      </c>
      <c r="M67" s="30"/>
      <c r="N67" s="30">
        <f t="shared" si="52"/>
        <v>1113.1780000000001</v>
      </c>
      <c r="O67" s="26"/>
      <c r="P67" s="30">
        <f t="shared" si="52"/>
        <v>1197.415</v>
      </c>
      <c r="Q67" s="26"/>
      <c r="R67" s="30">
        <f t="shared" si="53"/>
        <v>918.38700000000006</v>
      </c>
      <c r="S67" s="26"/>
      <c r="T67" s="30">
        <f t="shared" si="53"/>
        <v>1236.4590000000001</v>
      </c>
      <c r="U67" s="26"/>
      <c r="V67" s="30">
        <f t="shared" si="54"/>
        <v>1434.1189999999999</v>
      </c>
      <c r="W67" s="26"/>
      <c r="X67" s="30">
        <f t="shared" si="54"/>
        <v>1638.653</v>
      </c>
      <c r="Y67" s="29"/>
    </row>
    <row r="68" spans="1:25" ht="15" customHeight="1" x14ac:dyDescent="0.2">
      <c r="A68" s="31"/>
    </row>
    <row r="69" spans="1:25" ht="15" customHeight="1" x14ac:dyDescent="0.2">
      <c r="A69" s="33"/>
    </row>
    <row r="70" spans="1:25" ht="15" customHeight="1" x14ac:dyDescent="0.2">
      <c r="A70" s="33"/>
    </row>
    <row r="71" spans="1:25" ht="15" customHeight="1" x14ac:dyDescent="0.2">
      <c r="A71" s="33"/>
    </row>
  </sheetData>
  <printOptions horizontalCentered="1"/>
  <pageMargins left="0.5" right="0.5" top="0.75" bottom="0.5" header="0.5" footer="0.25"/>
  <pageSetup scale="87" firstPageNumber="2" orientation="portrait" useFirstPageNumber="1" r:id="rId1"/>
  <headerFooter alignWithMargins="0">
    <oddFooter>&amp;C&amp;12&amp;P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</vt:lpstr>
      <vt:lpstr>Current!Print_Area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Ramotar</dc:creator>
  <cp:lastModifiedBy>Marissa Ramotar</cp:lastModifiedBy>
  <dcterms:created xsi:type="dcterms:W3CDTF">2025-07-25T20:38:31Z</dcterms:created>
  <dcterms:modified xsi:type="dcterms:W3CDTF">2025-07-28T19:04:22Z</dcterms:modified>
</cp:coreProperties>
</file>