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tats\DataJul2025\Domain2 - Economic Statistics\Merchandise Trade\Food\"/>
    </mc:Choice>
  </mc:AlternateContent>
  <bookViews>
    <workbookView xWindow="0" yWindow="0" windowWidth="20490" windowHeight="7620"/>
  </bookViews>
  <sheets>
    <sheet name="FoodIntraExpbyctry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2" l="1"/>
  <c r="C19" i="2"/>
  <c r="C15" i="2" s="1"/>
  <c r="D19" i="2"/>
  <c r="D15" i="2" s="1"/>
  <c r="E19" i="2"/>
  <c r="E15" i="2" s="1"/>
  <c r="F19" i="2"/>
  <c r="G19" i="2"/>
  <c r="H19" i="2"/>
  <c r="I19" i="2"/>
  <c r="J19" i="2"/>
  <c r="K19" i="2"/>
  <c r="L19" i="2"/>
  <c r="M19" i="2"/>
  <c r="M15" i="2" s="1"/>
  <c r="N19" i="2"/>
  <c r="O19" i="2"/>
  <c r="P19" i="2"/>
  <c r="P15" i="2" s="1"/>
  <c r="Q19" i="2"/>
  <c r="Q15" i="2" s="1"/>
  <c r="R19" i="2"/>
  <c r="S19" i="2"/>
  <c r="T19" i="2"/>
  <c r="U19" i="2"/>
  <c r="V19" i="2"/>
  <c r="W19" i="2"/>
  <c r="W15" i="2" s="1"/>
  <c r="X19" i="2"/>
  <c r="X15" i="2" s="1"/>
  <c r="Y19" i="2"/>
  <c r="Y15" i="2" s="1"/>
  <c r="B15" i="2"/>
  <c r="F15" i="2"/>
  <c r="G15" i="2"/>
  <c r="H15" i="2"/>
  <c r="I15" i="2"/>
  <c r="J15" i="2"/>
  <c r="K15" i="2"/>
  <c r="L15" i="2"/>
  <c r="N15" i="2"/>
  <c r="O15" i="2"/>
  <c r="R15" i="2"/>
  <c r="S15" i="2"/>
  <c r="T15" i="2"/>
  <c r="U15" i="2"/>
  <c r="V15" i="2"/>
  <c r="B7" i="2"/>
  <c r="C7" i="2"/>
  <c r="D7" i="2"/>
  <c r="E7" i="2"/>
  <c r="F7" i="2"/>
  <c r="G7" i="2"/>
  <c r="H7" i="2"/>
  <c r="H5" i="2" s="1"/>
  <c r="H31" i="2" s="1"/>
  <c r="I7" i="2"/>
  <c r="J7" i="2"/>
  <c r="J5" i="2" s="1"/>
  <c r="J35" i="2" s="1"/>
  <c r="K7" i="2"/>
  <c r="L7" i="2"/>
  <c r="M7" i="2"/>
  <c r="N7" i="2"/>
  <c r="N5" i="2" s="1"/>
  <c r="N31" i="2" s="1"/>
  <c r="O7" i="2"/>
  <c r="P7" i="2"/>
  <c r="Q7" i="2"/>
  <c r="R7" i="2"/>
  <c r="R5" i="2" s="1"/>
  <c r="R36" i="2" s="1"/>
  <c r="S7" i="2"/>
  <c r="T7" i="2"/>
  <c r="U7" i="2"/>
  <c r="V7" i="2"/>
  <c r="V5" i="2" s="1"/>
  <c r="V31" i="2" s="1"/>
  <c r="W7" i="2"/>
  <c r="X7" i="2"/>
  <c r="Y7" i="2"/>
  <c r="P5" i="2" l="1"/>
  <c r="P37" i="2" s="1"/>
  <c r="L5" i="2"/>
  <c r="L39" i="2" s="1"/>
  <c r="D5" i="2"/>
  <c r="D35" i="2" s="1"/>
  <c r="F5" i="2"/>
  <c r="F37" i="2" s="1"/>
  <c r="B5" i="2"/>
  <c r="B36" i="2" s="1"/>
  <c r="J45" i="2"/>
  <c r="P45" i="2"/>
  <c r="L45" i="2"/>
  <c r="H45" i="2"/>
  <c r="V41" i="2"/>
  <c r="R41" i="2"/>
  <c r="N41" i="2"/>
  <c r="J41" i="2"/>
  <c r="B41" i="2"/>
  <c r="V45" i="2"/>
  <c r="R45" i="2"/>
  <c r="N45" i="2"/>
  <c r="P41" i="2"/>
  <c r="L41" i="2"/>
  <c r="H41" i="2"/>
  <c r="B45" i="2"/>
  <c r="F41" i="2"/>
  <c r="F45" i="2"/>
  <c r="D41" i="2"/>
  <c r="D45" i="2"/>
  <c r="Y5" i="2"/>
  <c r="Y45" i="2" s="1"/>
  <c r="Y33" i="2"/>
  <c r="U5" i="2"/>
  <c r="U41" i="2" s="1"/>
  <c r="Q5" i="2"/>
  <c r="Q33" i="2" s="1"/>
  <c r="M5" i="2"/>
  <c r="M45" i="2" s="1"/>
  <c r="M33" i="2"/>
  <c r="I5" i="2"/>
  <c r="I33" i="2" s="1"/>
  <c r="E5" i="2"/>
  <c r="E41" i="2" s="1"/>
  <c r="E33" i="2"/>
  <c r="Y41" i="2"/>
  <c r="E45" i="2"/>
  <c r="W5" i="2"/>
  <c r="W33" i="2" s="1"/>
  <c r="S5" i="2"/>
  <c r="S41" i="2" s="1"/>
  <c r="O5" i="2"/>
  <c r="O45" i="2" s="1"/>
  <c r="O33" i="2"/>
  <c r="K5" i="2"/>
  <c r="K33" i="2" s="1"/>
  <c r="G5" i="2"/>
  <c r="G33" i="2" s="1"/>
  <c r="C5" i="2"/>
  <c r="C33" i="2" s="1"/>
  <c r="O41" i="2"/>
  <c r="G45" i="2"/>
  <c r="B50" i="2"/>
  <c r="J49" i="2"/>
  <c r="D49" i="2"/>
  <c r="L48" i="2"/>
  <c r="F48" i="2"/>
  <c r="N47" i="2"/>
  <c r="H47" i="2"/>
  <c r="R43" i="2"/>
  <c r="L43" i="2"/>
  <c r="B43" i="2"/>
  <c r="P39" i="2"/>
  <c r="F39" i="2"/>
  <c r="J37" i="2"/>
  <c r="D37" i="2"/>
  <c r="L36" i="2"/>
  <c r="F36" i="2"/>
  <c r="N35" i="2"/>
  <c r="H35" i="2"/>
  <c r="P33" i="2"/>
  <c r="J33" i="2"/>
  <c r="R31" i="2"/>
  <c r="L31" i="2"/>
  <c r="B31" i="2"/>
  <c r="V51" i="2"/>
  <c r="V50" i="2"/>
  <c r="V39" i="2"/>
  <c r="P53" i="2"/>
  <c r="L53" i="2"/>
  <c r="H53" i="2"/>
  <c r="D53" i="2"/>
  <c r="R52" i="2"/>
  <c r="N52" i="2"/>
  <c r="J52" i="2"/>
  <c r="F52" i="2"/>
  <c r="B52" i="2"/>
  <c r="P51" i="2"/>
  <c r="L51" i="2"/>
  <c r="H51" i="2"/>
  <c r="D51" i="2"/>
  <c r="R50" i="2"/>
  <c r="N50" i="2"/>
  <c r="J50" i="2"/>
  <c r="F50" i="2"/>
  <c r="N49" i="2"/>
  <c r="H49" i="2"/>
  <c r="J48" i="2"/>
  <c r="R47" i="2"/>
  <c r="L47" i="2"/>
  <c r="B47" i="2"/>
  <c r="P43" i="2"/>
  <c r="F43" i="2"/>
  <c r="J39" i="2"/>
  <c r="D39" i="2"/>
  <c r="N37" i="2"/>
  <c r="H37" i="2"/>
  <c r="P36" i="2"/>
  <c r="J36" i="2"/>
  <c r="R35" i="2"/>
  <c r="L35" i="2"/>
  <c r="B35" i="2"/>
  <c r="N33" i="2"/>
  <c r="D33" i="2"/>
  <c r="P31" i="2"/>
  <c r="F31" i="2"/>
  <c r="V49" i="2"/>
  <c r="V48" i="2"/>
  <c r="V37" i="2"/>
  <c r="V36" i="2"/>
  <c r="V33" i="2"/>
  <c r="R49" i="2"/>
  <c r="L49" i="2"/>
  <c r="B49" i="2"/>
  <c r="N48" i="2"/>
  <c r="D48" i="2"/>
  <c r="P47" i="2"/>
  <c r="J43" i="2"/>
  <c r="D43" i="2"/>
  <c r="N39" i="2"/>
  <c r="H39" i="2"/>
  <c r="R37" i="2"/>
  <c r="L37" i="2"/>
  <c r="B37" i="2"/>
  <c r="N36" i="2"/>
  <c r="D36" i="2"/>
  <c r="P35" i="2"/>
  <c r="F35" i="2"/>
  <c r="R33" i="2"/>
  <c r="H33" i="2"/>
  <c r="B33" i="2"/>
  <c r="J31" i="2"/>
  <c r="D31" i="2"/>
  <c r="V47" i="2"/>
  <c r="V35" i="2"/>
  <c r="X5" i="2"/>
  <c r="T5" i="2"/>
  <c r="T33" i="2" s="1"/>
  <c r="R53" i="2"/>
  <c r="N53" i="2"/>
  <c r="J53" i="2"/>
  <c r="F53" i="2"/>
  <c r="B53" i="2"/>
  <c r="P52" i="2"/>
  <c r="L52" i="2"/>
  <c r="H52" i="2"/>
  <c r="D52" i="2"/>
  <c r="R51" i="2"/>
  <c r="N51" i="2"/>
  <c r="J51" i="2"/>
  <c r="F51" i="2"/>
  <c r="B51" i="2"/>
  <c r="P50" i="2"/>
  <c r="H50" i="2"/>
  <c r="D50" i="2"/>
  <c r="P49" i="2"/>
  <c r="F49" i="2"/>
  <c r="R48" i="2"/>
  <c r="H48" i="2"/>
  <c r="B48" i="2"/>
  <c r="J47" i="2"/>
  <c r="N43" i="2"/>
  <c r="H43" i="2"/>
  <c r="R39" i="2"/>
  <c r="B39" i="2"/>
  <c r="H36" i="2"/>
  <c r="L33" i="2"/>
  <c r="F33" i="2"/>
  <c r="V53" i="2"/>
  <c r="V52" i="2"/>
  <c r="V43" i="2"/>
  <c r="Q45" i="2" l="1"/>
  <c r="Q41" i="2"/>
  <c r="G41" i="2"/>
  <c r="M41" i="2"/>
  <c r="K45" i="2"/>
  <c r="I41" i="2"/>
  <c r="K41" i="2"/>
  <c r="W45" i="2"/>
  <c r="W41" i="2"/>
  <c r="S33" i="2"/>
  <c r="I45" i="2"/>
  <c r="U45" i="2"/>
  <c r="U33" i="2"/>
  <c r="T45" i="2"/>
  <c r="S45" i="2"/>
  <c r="C41" i="2"/>
  <c r="C45" i="2"/>
  <c r="X31" i="2"/>
  <c r="X37" i="2"/>
  <c r="X49" i="2"/>
  <c r="X39" i="2"/>
  <c r="X51" i="2"/>
  <c r="X52" i="2"/>
  <c r="X43" i="2"/>
  <c r="X53" i="2"/>
  <c r="X35" i="2"/>
  <c r="X36" i="2"/>
  <c r="X47" i="2"/>
  <c r="X48" i="2"/>
  <c r="C36" i="2"/>
  <c r="C48" i="2"/>
  <c r="C50" i="2"/>
  <c r="C31" i="2"/>
  <c r="C43" i="2"/>
  <c r="C39" i="2"/>
  <c r="C51" i="2"/>
  <c r="C53" i="2"/>
  <c r="C37" i="2"/>
  <c r="C49" i="2"/>
  <c r="C35" i="2"/>
  <c r="C52" i="2"/>
  <c r="K36" i="2"/>
  <c r="K48" i="2"/>
  <c r="K37" i="2"/>
  <c r="K49" i="2"/>
  <c r="K35" i="2"/>
  <c r="K47" i="2"/>
  <c r="K51" i="2"/>
  <c r="K53" i="2"/>
  <c r="K31" i="2"/>
  <c r="K43" i="2"/>
  <c r="K39" i="2"/>
  <c r="K50" i="2"/>
  <c r="K52" i="2"/>
  <c r="S36" i="2"/>
  <c r="S48" i="2"/>
  <c r="S31" i="2"/>
  <c r="S43" i="2"/>
  <c r="S39" i="2"/>
  <c r="S51" i="2"/>
  <c r="S53" i="2"/>
  <c r="S37" i="2"/>
  <c r="S49" i="2"/>
  <c r="S35" i="2"/>
  <c r="S47" i="2"/>
  <c r="S50" i="2"/>
  <c r="S52" i="2"/>
  <c r="X45" i="2"/>
  <c r="E31" i="2"/>
  <c r="E35" i="2"/>
  <c r="E37" i="2"/>
  <c r="E39" i="2"/>
  <c r="E43" i="2"/>
  <c r="E49" i="2"/>
  <c r="E50" i="2"/>
  <c r="E52" i="2"/>
  <c r="E36" i="2"/>
  <c r="E48" i="2"/>
  <c r="E51" i="2"/>
  <c r="E53" i="2"/>
  <c r="M31" i="2"/>
  <c r="M35" i="2"/>
  <c r="M37" i="2"/>
  <c r="M39" i="2"/>
  <c r="M43" i="2"/>
  <c r="M47" i="2"/>
  <c r="M49" i="2"/>
  <c r="M36" i="2"/>
  <c r="M48" i="2"/>
  <c r="M52" i="2"/>
  <c r="M51" i="2"/>
  <c r="M53" i="2"/>
  <c r="U31" i="2"/>
  <c r="U35" i="2"/>
  <c r="U37" i="2"/>
  <c r="U39" i="2"/>
  <c r="U43" i="2"/>
  <c r="U47" i="2"/>
  <c r="U49" i="2"/>
  <c r="U51" i="2"/>
  <c r="U53" i="2"/>
  <c r="U36" i="2"/>
  <c r="U48" i="2"/>
  <c r="U50" i="2"/>
  <c r="U52" i="2"/>
  <c r="T31" i="2"/>
  <c r="T35" i="2"/>
  <c r="T36" i="2"/>
  <c r="T47" i="2"/>
  <c r="T48" i="2"/>
  <c r="T37" i="2"/>
  <c r="T49" i="2"/>
  <c r="T50" i="2"/>
  <c r="T39" i="2"/>
  <c r="T51" i="2"/>
  <c r="T52" i="2"/>
  <c r="T43" i="2"/>
  <c r="T53" i="2"/>
  <c r="T41" i="2"/>
  <c r="X33" i="2"/>
  <c r="G36" i="2"/>
  <c r="G48" i="2"/>
  <c r="G39" i="2"/>
  <c r="G37" i="2"/>
  <c r="G49" i="2"/>
  <c r="G51" i="2"/>
  <c r="G53" i="2"/>
  <c r="G35" i="2"/>
  <c r="G47" i="2"/>
  <c r="G31" i="2"/>
  <c r="G43" i="2"/>
  <c r="G50" i="2"/>
  <c r="G52" i="2"/>
  <c r="O36" i="2"/>
  <c r="O48" i="2"/>
  <c r="O35" i="2"/>
  <c r="O47" i="2"/>
  <c r="O31" i="2"/>
  <c r="O43" i="2"/>
  <c r="O51" i="2"/>
  <c r="O53" i="2"/>
  <c r="O39" i="2"/>
  <c r="O37" i="2"/>
  <c r="O49" i="2"/>
  <c r="O50" i="2"/>
  <c r="O52" i="2"/>
  <c r="W36" i="2"/>
  <c r="W48" i="2"/>
  <c r="W52" i="2"/>
  <c r="W31" i="2"/>
  <c r="W39" i="2"/>
  <c r="W51" i="2"/>
  <c r="W43" i="2"/>
  <c r="W53" i="2"/>
  <c r="W35" i="2"/>
  <c r="W47" i="2"/>
  <c r="W37" i="2"/>
  <c r="W49" i="2"/>
  <c r="X41" i="2"/>
  <c r="I31" i="2"/>
  <c r="I35" i="2"/>
  <c r="I37" i="2"/>
  <c r="I39" i="2"/>
  <c r="I43" i="2"/>
  <c r="I47" i="2"/>
  <c r="I49" i="2"/>
  <c r="I36" i="2"/>
  <c r="I48" i="2"/>
  <c r="I50" i="2"/>
  <c r="I52" i="2"/>
  <c r="I51" i="2"/>
  <c r="I53" i="2"/>
  <c r="Q31" i="2"/>
  <c r="Q35" i="2"/>
  <c r="Q37" i="2"/>
  <c r="Q39" i="2"/>
  <c r="Q43" i="2"/>
  <c r="Q47" i="2"/>
  <c r="Q49" i="2"/>
  <c r="Q50" i="2"/>
  <c r="Q52" i="2"/>
  <c r="Q36" i="2"/>
  <c r="Q51" i="2"/>
  <c r="Q53" i="2"/>
  <c r="Y31" i="2"/>
  <c r="Y35" i="2"/>
  <c r="Y37" i="2"/>
  <c r="Y39" i="2"/>
  <c r="Y43" i="2"/>
  <c r="Y47" i="2"/>
  <c r="Y49" i="2"/>
  <c r="Y51" i="2"/>
  <c r="Y53" i="2"/>
  <c r="Y36" i="2"/>
  <c r="Y48" i="2"/>
  <c r="Y52" i="2"/>
</calcChain>
</file>

<file path=xl/sharedStrings.xml><?xml version="1.0" encoding="utf-8"?>
<sst xmlns="http://schemas.openxmlformats.org/spreadsheetml/2006/main" count="143" uniqueCount="57">
  <si>
    <t>CARICOM COUNTRIES</t>
  </si>
  <si>
    <t>CARICOM</t>
  </si>
  <si>
    <t xml:space="preserve">  MDCs</t>
  </si>
  <si>
    <t>BARBADOS</t>
  </si>
  <si>
    <t>GUYANA</t>
  </si>
  <si>
    <t>JAMAICA</t>
  </si>
  <si>
    <t>SURINAME</t>
  </si>
  <si>
    <t>TRINIDAD AND TOBAGO</t>
  </si>
  <si>
    <t xml:space="preserve">  LDCs</t>
  </si>
  <si>
    <t xml:space="preserve">      BELIZE</t>
  </si>
  <si>
    <t xml:space="preserve">     OECS</t>
  </si>
  <si>
    <t>ANTIGUA AND BARBUDA</t>
  </si>
  <si>
    <t>DOMINICA</t>
  </si>
  <si>
    <t>GRENADA</t>
  </si>
  <si>
    <t>MONTSERRAT</t>
  </si>
  <si>
    <t>ST. KITTS AND NEVIS</t>
  </si>
  <si>
    <t>SAINT LUCIA</t>
  </si>
  <si>
    <t>ST. VINCENT &amp; THE GRENADINES</t>
  </si>
  <si>
    <t>Note: Data for Guyana for 2023 are provisional</t>
  </si>
  <si>
    <t>PERCENT</t>
  </si>
  <si>
    <t>The following catories of the Standard International Trade Classification (SITC) was used to generate the values:</t>
  </si>
  <si>
    <t>01   Meat and meat preparations.</t>
  </si>
  <si>
    <t>02   Dairy products and birds eggs.</t>
  </si>
  <si>
    <t>03   Fish (not marine mammals), crustaceans, molluscs &amp; aquatic invertebrates and preparations thereof</t>
  </si>
  <si>
    <t>04   Cereals and cereal preparations.</t>
  </si>
  <si>
    <t>05   Vegetables and fruit.</t>
  </si>
  <si>
    <t>06   Sugars, sugar preparations and honey.</t>
  </si>
  <si>
    <t>07   Coffee, tea, cocoa, spices, and manufactures thereof.</t>
  </si>
  <si>
    <t>08   Feeding stuff for animals (not including unmilled cereals).</t>
  </si>
  <si>
    <t>09   Miscellaneous edible products and preparations.</t>
  </si>
  <si>
    <t>US$000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</si>
  <si>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</si>
  <si>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</si>
  <si>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</si>
  <si>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</si>
  <si>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</si>
  <si>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</si>
  <si>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</si>
  <si>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</si>
  <si>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</si>
  <si>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</si>
  <si>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</si>
  <si>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</si>
  <si>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</si>
  <si>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</si>
  <si>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</si>
  <si>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</si>
  <si>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</si>
  <si>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</si>
  <si>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</si>
  <si>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</si>
  <si>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</si>
  <si>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</si>
  <si>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</si>
  <si>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</si>
  <si>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…</t>
  </si>
  <si>
    <t>CARICOM's INTRA-REGIONAL FOOD EXPORTS, BY COUNTRY: 2000-2023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</si>
</sst>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rgb="FF000000"/>
      <name val="Arial Narrow"/>
      <family val="2"/>
    </font>
    <font>
      <b/>
      <i/>
      <sz val="10"/>
      <name val="Arial"/>
      <family val="2"/>
    </font>
    <font>
      <b/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5D9F1"/>
        <bgColor rgb="FF000000"/>
      </patternFill>
    </fill>
  </fills>
  <borders count="10">
    <border>
      <left/>
      <right/>
      <top/>
      <bottom/>
      <diagonal/>
    </border>
    <border>
      <left/>
      <right style="thin">
        <color rgb="FF8DB4E3"/>
      </right>
      <top style="medium">
        <color rgb="FF8DB4E3"/>
      </top>
      <bottom/>
      <diagonal/>
    </border>
    <border>
      <left/>
      <right/>
      <top style="medium">
        <color rgb="FF8DB4E3"/>
      </top>
      <bottom style="thin">
        <color rgb="FF8DB4E3"/>
      </bottom>
      <diagonal/>
    </border>
    <border>
      <left/>
      <right style="thin">
        <color rgb="FF8DB4E3"/>
      </right>
      <top/>
      <bottom style="medium">
        <color rgb="FF8DB4E3"/>
      </bottom>
      <diagonal/>
    </border>
    <border>
      <left/>
      <right/>
      <top/>
      <bottom style="medium">
        <color rgb="FF8DB4E3"/>
      </bottom>
      <diagonal/>
    </border>
    <border>
      <left/>
      <right style="thin">
        <color rgb="FF8DB4E3"/>
      </right>
      <top/>
      <bottom/>
      <diagonal/>
    </border>
    <border>
      <left/>
      <right/>
      <top style="medium">
        <color rgb="FF8DB4E3"/>
      </top>
      <bottom style="medium">
        <color rgb="FF8DB4E3"/>
      </bottom>
      <diagonal/>
    </border>
    <border>
      <left/>
      <right style="thin">
        <color rgb="FF8DB4E3"/>
      </right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 style="medium">
        <color theme="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164" fontId="2" fillId="0" borderId="0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4" fillId="0" borderId="5" xfId="0" applyFont="1" applyBorder="1" applyAlignment="1">
      <alignment horizontal="left" vertical="center" indent="2"/>
    </xf>
    <xf numFmtId="164" fontId="0" fillId="0" borderId="0" xfId="1" applyNumberFormat="1" applyFont="1"/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left" vertical="center" indent="3"/>
    </xf>
    <xf numFmtId="164" fontId="0" fillId="0" borderId="0" xfId="1" applyNumberFormat="1" applyFont="1" applyAlignment="1">
      <alignment horizontal="right"/>
    </xf>
    <xf numFmtId="0" fontId="4" fillId="0" borderId="3" xfId="0" applyFont="1" applyBorder="1" applyAlignment="1">
      <alignment vertical="center"/>
    </xf>
    <xf numFmtId="0" fontId="4" fillId="0" borderId="4" xfId="0" applyFont="1" applyBorder="1"/>
    <xf numFmtId="165" fontId="3" fillId="0" borderId="0" xfId="0" applyNumberFormat="1" applyFont="1" applyBorder="1"/>
    <xf numFmtId="165" fontId="4" fillId="0" borderId="0" xfId="0" applyNumberFormat="1" applyFont="1" applyBorder="1"/>
    <xf numFmtId="0" fontId="4" fillId="0" borderId="7" xfId="0" applyFont="1" applyBorder="1" applyAlignment="1">
      <alignment horizontal="left" vertical="center" indent="3"/>
    </xf>
    <xf numFmtId="0" fontId="4" fillId="0" borderId="8" xfId="0" applyFont="1" applyBorder="1"/>
    <xf numFmtId="0" fontId="3" fillId="0" borderId="9" xfId="0" applyFont="1" applyBorder="1"/>
    <xf numFmtId="0" fontId="6" fillId="0" borderId="0" xfId="0" applyFont="1" applyBorder="1"/>
    <xf numFmtId="164" fontId="3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3" fillId="0" borderId="0" xfId="1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164" fontId="5" fillId="0" borderId="0" xfId="1" applyNumberFormat="1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Z66"/>
  <sheetViews>
    <sheetView tabSelected="1" zoomScale="90" zoomScaleNormal="90" workbookViewId="0"/>
  </sheetViews>
  <sheetFormatPr defaultRowHeight="15" x14ac:dyDescent="0.25"/>
  <cols>
    <col min="1" max="1" width="37.85546875" customWidth="1"/>
    <col min="2" max="20" width="12.85546875" bestFit="1" customWidth="1"/>
    <col min="21" max="21" width="13.28515625" bestFit="1" customWidth="1"/>
    <col min="22" max="22" width="12.85546875" bestFit="1" customWidth="1"/>
    <col min="23" max="25" width="13.28515625" bestFit="1" customWidth="1"/>
  </cols>
  <sheetData>
    <row r="1" spans="1:25" ht="16.5" x14ac:dyDescent="0.25">
      <c r="A1" s="21" t="s">
        <v>56</v>
      </c>
    </row>
    <row r="2" spans="1:25" ht="17.25" thickBot="1" x14ac:dyDescent="0.3">
      <c r="A2" s="21" t="s">
        <v>30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30.75" customHeight="1" x14ac:dyDescent="0.25">
      <c r="A3" s="2" t="s">
        <v>0</v>
      </c>
      <c r="B3" s="3" t="s">
        <v>31</v>
      </c>
      <c r="C3" s="3" t="s">
        <v>32</v>
      </c>
      <c r="D3" s="3" t="s">
        <v>33</v>
      </c>
      <c r="E3" s="3" t="s">
        <v>34</v>
      </c>
      <c r="F3" s="3" t="s">
        <v>35</v>
      </c>
      <c r="G3" s="3" t="s">
        <v>36</v>
      </c>
      <c r="H3" s="3" t="s">
        <v>37</v>
      </c>
      <c r="I3" s="3" t="s">
        <v>38</v>
      </c>
      <c r="J3" s="3" t="s">
        <v>39</v>
      </c>
      <c r="K3" s="3" t="s">
        <v>40</v>
      </c>
      <c r="L3" s="3" t="s">
        <v>41</v>
      </c>
      <c r="M3" s="3" t="s">
        <v>42</v>
      </c>
      <c r="N3" s="3" t="s">
        <v>43</v>
      </c>
      <c r="O3" s="3" t="s">
        <v>44</v>
      </c>
      <c r="P3" s="3" t="s">
        <v>45</v>
      </c>
      <c r="Q3" s="3" t="s">
        <v>46</v>
      </c>
      <c r="R3" s="3" t="s">
        <v>47</v>
      </c>
      <c r="S3" s="3" t="s">
        <v>48</v>
      </c>
      <c r="T3" s="3" t="s">
        <v>49</v>
      </c>
      <c r="U3" s="3" t="s">
        <v>50</v>
      </c>
      <c r="V3" s="3" t="s">
        <v>51</v>
      </c>
      <c r="W3" s="3" t="s">
        <v>52</v>
      </c>
      <c r="X3" s="3" t="s">
        <v>53</v>
      </c>
      <c r="Y3" s="3" t="s">
        <v>54</v>
      </c>
    </row>
    <row r="4" spans="1:25" x14ac:dyDescent="0.25">
      <c r="A4" s="4"/>
    </row>
    <row r="5" spans="1:25" x14ac:dyDescent="0.25">
      <c r="A5" s="4" t="s">
        <v>1</v>
      </c>
      <c r="B5" s="18">
        <f t="shared" ref="B5:Y5" si="0">(B7+B15)</f>
        <v>203389.3442669824</v>
      </c>
      <c r="C5" s="18">
        <f t="shared" si="0"/>
        <v>229783.4701802936</v>
      </c>
      <c r="D5" s="18">
        <f t="shared" si="0"/>
        <v>213462.70766546947</v>
      </c>
      <c r="E5" s="18">
        <f t="shared" si="0"/>
        <v>224858.17151888763</v>
      </c>
      <c r="F5" s="18">
        <f t="shared" si="0"/>
        <v>253374.42267791851</v>
      </c>
      <c r="G5" s="18">
        <f t="shared" si="0"/>
        <v>271594.57641394984</v>
      </c>
      <c r="H5" s="18">
        <f t="shared" si="0"/>
        <v>293257.23623975983</v>
      </c>
      <c r="I5" s="18">
        <f t="shared" si="0"/>
        <v>326178.61722981528</v>
      </c>
      <c r="J5" s="18">
        <f t="shared" si="0"/>
        <v>367044.99680211867</v>
      </c>
      <c r="K5" s="18">
        <f t="shared" si="0"/>
        <v>310114.76952144864</v>
      </c>
      <c r="L5" s="18">
        <f t="shared" si="0"/>
        <v>309394.43977438414</v>
      </c>
      <c r="M5" s="18">
        <f t="shared" si="0"/>
        <v>375688.64181748475</v>
      </c>
      <c r="N5" s="18">
        <f t="shared" si="0"/>
        <v>373436.2254313248</v>
      </c>
      <c r="O5" s="18">
        <f t="shared" si="0"/>
        <v>366371.1842405934</v>
      </c>
      <c r="P5" s="18">
        <f t="shared" si="0"/>
        <v>367179.32994996547</v>
      </c>
      <c r="Q5" s="18">
        <f t="shared" si="0"/>
        <v>385743.38338744047</v>
      </c>
      <c r="R5" s="18">
        <f t="shared" si="0"/>
        <v>373439.68549975916</v>
      </c>
      <c r="S5" s="18">
        <f t="shared" si="0"/>
        <v>372080.13859223964</v>
      </c>
      <c r="T5" s="18">
        <f t="shared" si="0"/>
        <v>370370.99458256387</v>
      </c>
      <c r="U5" s="18">
        <f t="shared" si="0"/>
        <v>387604.7307343451</v>
      </c>
      <c r="V5" s="18">
        <f t="shared" si="0"/>
        <v>341844.7950046378</v>
      </c>
      <c r="W5" s="18">
        <f t="shared" si="0"/>
        <v>379808.20750816801</v>
      </c>
      <c r="X5" s="18">
        <f t="shared" si="0"/>
        <v>461259.77261507499</v>
      </c>
      <c r="Y5" s="18">
        <f t="shared" si="0"/>
        <v>476383.51062519231</v>
      </c>
    </row>
    <row r="6" spans="1:25" x14ac:dyDescent="0.25">
      <c r="A6" s="4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 spans="1:25" x14ac:dyDescent="0.25">
      <c r="A7" s="4" t="s">
        <v>2</v>
      </c>
      <c r="B7" s="20">
        <f t="shared" ref="B7:Y7" si="1">SUM(B9:B13)</f>
        <v>167187.99103841768</v>
      </c>
      <c r="C7" s="20">
        <f t="shared" si="1"/>
        <v>189430.17945589169</v>
      </c>
      <c r="D7" s="20">
        <f t="shared" si="1"/>
        <v>177007.23121488997</v>
      </c>
      <c r="E7" s="20">
        <f t="shared" si="1"/>
        <v>184104.95081497001</v>
      </c>
      <c r="F7" s="20">
        <f t="shared" si="1"/>
        <v>207482.68132562086</v>
      </c>
      <c r="G7" s="20">
        <f t="shared" si="1"/>
        <v>224081.40502682983</v>
      </c>
      <c r="H7" s="20">
        <f t="shared" si="1"/>
        <v>243424.75489754986</v>
      </c>
      <c r="I7" s="20">
        <f t="shared" si="1"/>
        <v>274174.38314914529</v>
      </c>
      <c r="J7" s="20">
        <f t="shared" si="1"/>
        <v>310584.87525827868</v>
      </c>
      <c r="K7" s="20">
        <f t="shared" si="1"/>
        <v>253602.69318915543</v>
      </c>
      <c r="L7" s="20">
        <f t="shared" si="1"/>
        <v>255235.9824855263</v>
      </c>
      <c r="M7" s="20">
        <f t="shared" si="1"/>
        <v>314629.07588993554</v>
      </c>
      <c r="N7" s="20">
        <f t="shared" si="1"/>
        <v>307209.25056858431</v>
      </c>
      <c r="O7" s="20">
        <f t="shared" si="1"/>
        <v>290678.66258942819</v>
      </c>
      <c r="P7" s="20">
        <f t="shared" si="1"/>
        <v>303430.12676896248</v>
      </c>
      <c r="Q7" s="20">
        <f t="shared" si="1"/>
        <v>322743.32126769645</v>
      </c>
      <c r="R7" s="20">
        <f t="shared" si="1"/>
        <v>309043.19953250722</v>
      </c>
      <c r="S7" s="20">
        <f t="shared" si="1"/>
        <v>315806.72816055664</v>
      </c>
      <c r="T7" s="20">
        <f t="shared" si="1"/>
        <v>316248.59222550434</v>
      </c>
      <c r="U7" s="20">
        <f t="shared" si="1"/>
        <v>329178.74827590882</v>
      </c>
      <c r="V7" s="20">
        <f t="shared" si="1"/>
        <v>288436.26813114999</v>
      </c>
      <c r="W7" s="20">
        <f t="shared" si="1"/>
        <v>322763.88857378991</v>
      </c>
      <c r="X7" s="20">
        <f t="shared" si="1"/>
        <v>388462.33280997979</v>
      </c>
      <c r="Y7" s="20">
        <f t="shared" si="1"/>
        <v>409377.90284998034</v>
      </c>
    </row>
    <row r="8" spans="1:25" x14ac:dyDescent="0.25">
      <c r="A8" s="4"/>
      <c r="B8" s="6"/>
      <c r="C8" s="6"/>
      <c r="D8" s="6"/>
      <c r="E8" s="22"/>
      <c r="F8" s="22"/>
      <c r="G8" s="22"/>
      <c r="H8" s="22"/>
      <c r="I8" s="22"/>
      <c r="J8" s="22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x14ac:dyDescent="0.25">
      <c r="A9" s="5" t="s">
        <v>3</v>
      </c>
      <c r="B9" s="6">
        <v>26594.689000000024</v>
      </c>
      <c r="C9" s="6">
        <v>26109.761499999986</v>
      </c>
      <c r="D9" s="6">
        <v>26133.115000000002</v>
      </c>
      <c r="E9" s="6">
        <v>17881.68150000001</v>
      </c>
      <c r="F9" s="6">
        <v>18234.570999999993</v>
      </c>
      <c r="G9" s="6">
        <v>19551.593000000012</v>
      </c>
      <c r="H9" s="6">
        <v>20726.312500000004</v>
      </c>
      <c r="I9" s="6">
        <v>23521.119000000006</v>
      </c>
      <c r="J9" s="6">
        <v>28134.140000000029</v>
      </c>
      <c r="K9" s="6">
        <v>23648.71149999999</v>
      </c>
      <c r="L9" s="6">
        <v>21276.757000000012</v>
      </c>
      <c r="M9" s="6">
        <v>23494.827000000016</v>
      </c>
      <c r="N9" s="6">
        <v>26954.3</v>
      </c>
      <c r="O9" s="6">
        <v>27964.397000000008</v>
      </c>
      <c r="P9" s="6">
        <v>30949.401500000007</v>
      </c>
      <c r="Q9" s="6">
        <v>29253.782499999979</v>
      </c>
      <c r="R9" s="6">
        <v>28696.290499999992</v>
      </c>
      <c r="S9" s="6">
        <v>30051.561499999989</v>
      </c>
      <c r="T9" s="6">
        <v>30239.025000000001</v>
      </c>
      <c r="U9" s="6">
        <v>30721.335500000005</v>
      </c>
      <c r="V9" s="6">
        <v>28201.446999999996</v>
      </c>
      <c r="W9" s="6">
        <v>29501.161499999984</v>
      </c>
      <c r="X9" s="6">
        <v>34924.914999999986</v>
      </c>
      <c r="Y9" s="6">
        <v>39560.331499999986</v>
      </c>
    </row>
    <row r="10" spans="1:25" x14ac:dyDescent="0.25">
      <c r="A10" s="5" t="s">
        <v>4</v>
      </c>
      <c r="B10" s="6">
        <v>40432.864163720034</v>
      </c>
      <c r="C10" s="6">
        <v>49438.690963200032</v>
      </c>
      <c r="D10" s="6">
        <v>58237.138971249944</v>
      </c>
      <c r="E10" s="6">
        <v>59488.348764160008</v>
      </c>
      <c r="F10" s="6">
        <v>81471.251730121017</v>
      </c>
      <c r="G10" s="6">
        <v>74568.698945000011</v>
      </c>
      <c r="H10" s="6">
        <v>73982.223255000034</v>
      </c>
      <c r="I10" s="6">
        <v>89684.139897935005</v>
      </c>
      <c r="J10" s="6">
        <v>89728.707497480471</v>
      </c>
      <c r="K10" s="6">
        <v>83105.705180895588</v>
      </c>
      <c r="L10" s="6">
        <v>91249.431263346341</v>
      </c>
      <c r="M10" s="6">
        <v>105446.6747314958</v>
      </c>
      <c r="N10" s="6">
        <v>92348.701227117883</v>
      </c>
      <c r="O10" s="6">
        <v>81122.977551789518</v>
      </c>
      <c r="P10" s="6">
        <v>92387.050760892249</v>
      </c>
      <c r="Q10" s="6">
        <v>108449.5624163967</v>
      </c>
      <c r="R10" s="6">
        <v>92006.685228047223</v>
      </c>
      <c r="S10" s="6">
        <v>92781.103959766348</v>
      </c>
      <c r="T10" s="6">
        <v>83621.472918174317</v>
      </c>
      <c r="U10" s="6">
        <v>81523.354433448811</v>
      </c>
      <c r="V10" s="6">
        <v>59713.227375969953</v>
      </c>
      <c r="W10" s="6">
        <v>66413.905062320016</v>
      </c>
      <c r="X10" s="6">
        <v>88547.009843969921</v>
      </c>
      <c r="Y10" s="6">
        <v>78032.25282184653</v>
      </c>
    </row>
    <row r="11" spans="1:25" x14ac:dyDescent="0.25">
      <c r="A11" s="5" t="s">
        <v>5</v>
      </c>
      <c r="B11" s="6">
        <v>16396.420000000016</v>
      </c>
      <c r="C11" s="6">
        <v>21739.198999999993</v>
      </c>
      <c r="D11" s="6">
        <v>17497.935290000012</v>
      </c>
      <c r="E11" s="6">
        <v>20852.381879999986</v>
      </c>
      <c r="F11" s="6">
        <v>18561.798589999999</v>
      </c>
      <c r="G11" s="6">
        <v>14629.29932663</v>
      </c>
      <c r="H11" s="6">
        <v>18526.992787370003</v>
      </c>
      <c r="I11" s="6">
        <v>17713.530498669999</v>
      </c>
      <c r="J11" s="6">
        <v>25391.231655198186</v>
      </c>
      <c r="K11" s="6">
        <v>25101.001101360001</v>
      </c>
      <c r="L11" s="6">
        <v>27098.618074180002</v>
      </c>
      <c r="M11" s="6">
        <v>30679.250927870016</v>
      </c>
      <c r="N11" s="6">
        <v>34226.664858040014</v>
      </c>
      <c r="O11" s="6">
        <v>35256.358149220039</v>
      </c>
      <c r="P11" s="6">
        <v>33786.620179490026</v>
      </c>
      <c r="Q11" s="6">
        <v>24039.315391300002</v>
      </c>
      <c r="R11" s="6">
        <v>32590.231694460039</v>
      </c>
      <c r="S11" s="6">
        <v>34653.534020790015</v>
      </c>
      <c r="T11" s="6">
        <v>32947.27859733002</v>
      </c>
      <c r="U11" s="6">
        <v>34431.204812459997</v>
      </c>
      <c r="V11" s="6">
        <v>27784.294085179987</v>
      </c>
      <c r="W11" s="6">
        <v>30762.184631470009</v>
      </c>
      <c r="X11" s="6">
        <v>39595.628966009994</v>
      </c>
      <c r="Y11" s="6">
        <v>50760.136671109984</v>
      </c>
    </row>
    <row r="12" spans="1:25" x14ac:dyDescent="0.25">
      <c r="A12" s="5" t="s">
        <v>6</v>
      </c>
      <c r="B12" s="9" t="s">
        <v>55</v>
      </c>
      <c r="C12" s="9" t="s">
        <v>55</v>
      </c>
      <c r="D12" s="9" t="s">
        <v>55</v>
      </c>
      <c r="E12" s="9" t="s">
        <v>55</v>
      </c>
      <c r="F12" s="9" t="s">
        <v>55</v>
      </c>
      <c r="G12" s="9" t="s">
        <v>55</v>
      </c>
      <c r="H12" s="9" t="s">
        <v>55</v>
      </c>
      <c r="I12" s="9" t="s">
        <v>55</v>
      </c>
      <c r="J12" s="9" t="s">
        <v>55</v>
      </c>
      <c r="K12" s="9" t="s">
        <v>55</v>
      </c>
      <c r="L12" s="9" t="s">
        <v>55</v>
      </c>
      <c r="M12" s="9" t="s">
        <v>55</v>
      </c>
      <c r="N12" s="9" t="s">
        <v>55</v>
      </c>
      <c r="O12" s="9" t="s">
        <v>55</v>
      </c>
      <c r="P12" s="9" t="s">
        <v>55</v>
      </c>
      <c r="Q12" s="9" t="s">
        <v>55</v>
      </c>
      <c r="R12" s="9" t="s">
        <v>55</v>
      </c>
      <c r="S12" s="9" t="s">
        <v>55</v>
      </c>
      <c r="T12" s="9" t="s">
        <v>55</v>
      </c>
      <c r="U12" s="9" t="s">
        <v>55</v>
      </c>
      <c r="V12" s="9" t="s">
        <v>55</v>
      </c>
      <c r="W12" s="9" t="s">
        <v>55</v>
      </c>
      <c r="X12" s="9" t="s">
        <v>55</v>
      </c>
      <c r="Y12" s="9" t="s">
        <v>55</v>
      </c>
    </row>
    <row r="13" spans="1:25" x14ac:dyDescent="0.25">
      <c r="A13" s="5" t="s">
        <v>7</v>
      </c>
      <c r="B13" s="6">
        <v>83764.017874697587</v>
      </c>
      <c r="C13" s="6">
        <v>92142.52799269167</v>
      </c>
      <c r="D13" s="6">
        <v>75139.04195364</v>
      </c>
      <c r="E13" s="6">
        <v>85882.538670809998</v>
      </c>
      <c r="F13" s="6">
        <v>89215.060005499821</v>
      </c>
      <c r="G13" s="6">
        <v>115331.81375519981</v>
      </c>
      <c r="H13" s="6">
        <v>130189.22635517984</v>
      </c>
      <c r="I13" s="6">
        <v>143255.59375254027</v>
      </c>
      <c r="J13" s="6">
        <v>167330.79610559996</v>
      </c>
      <c r="K13" s="6">
        <v>121747.27540689986</v>
      </c>
      <c r="L13" s="6">
        <v>115611.17614799993</v>
      </c>
      <c r="M13" s="6">
        <v>155008.32323056972</v>
      </c>
      <c r="N13" s="6">
        <v>153679.58448342638</v>
      </c>
      <c r="O13" s="6">
        <v>146334.92988841861</v>
      </c>
      <c r="P13" s="6">
        <v>146307.05432858018</v>
      </c>
      <c r="Q13" s="6">
        <v>161000.66095999972</v>
      </c>
      <c r="R13" s="6">
        <v>155749.99210999996</v>
      </c>
      <c r="S13" s="6">
        <v>158320.52868000025</v>
      </c>
      <c r="T13" s="6">
        <v>169440.81571000002</v>
      </c>
      <c r="U13" s="6">
        <v>182502.85353000002</v>
      </c>
      <c r="V13" s="6">
        <v>172737.29967000007</v>
      </c>
      <c r="W13" s="6">
        <v>196086.63737999991</v>
      </c>
      <c r="X13" s="6">
        <v>225394.77899999992</v>
      </c>
      <c r="Y13" s="6">
        <v>241025.18185702385</v>
      </c>
    </row>
    <row r="14" spans="1:25" x14ac:dyDescent="0.25">
      <c r="A14" s="4"/>
      <c r="B14" s="6"/>
      <c r="C14" s="6"/>
      <c r="D14" s="6"/>
      <c r="E14" s="22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x14ac:dyDescent="0.25">
      <c r="A15" s="4" t="s">
        <v>8</v>
      </c>
      <c r="B15" s="20">
        <f t="shared" ref="B15:Y15" si="2">B17+B19</f>
        <v>36201.353228564709</v>
      </c>
      <c r="C15" s="20">
        <f t="shared" si="2"/>
        <v>40353.29072440193</v>
      </c>
      <c r="D15" s="20">
        <f t="shared" si="2"/>
        <v>36455.476450579503</v>
      </c>
      <c r="E15" s="20">
        <f t="shared" si="2"/>
        <v>40753.220703917628</v>
      </c>
      <c r="F15" s="20">
        <f t="shared" si="2"/>
        <v>45891.741352297642</v>
      </c>
      <c r="G15" s="20">
        <f t="shared" si="2"/>
        <v>47513.17138711999</v>
      </c>
      <c r="H15" s="20">
        <f t="shared" si="2"/>
        <v>49832.481342209991</v>
      </c>
      <c r="I15" s="20">
        <f t="shared" si="2"/>
        <v>52004.234080670009</v>
      </c>
      <c r="J15" s="20">
        <f t="shared" si="2"/>
        <v>56460.121543839996</v>
      </c>
      <c r="K15" s="20">
        <f t="shared" si="2"/>
        <v>56512.076332293203</v>
      </c>
      <c r="L15" s="20">
        <f t="shared" si="2"/>
        <v>54158.457288857811</v>
      </c>
      <c r="M15" s="20">
        <f t="shared" si="2"/>
        <v>61059.565927549214</v>
      </c>
      <c r="N15" s="20">
        <f t="shared" si="2"/>
        <v>66226.974862740521</v>
      </c>
      <c r="O15" s="20">
        <f t="shared" si="2"/>
        <v>75692.521651165225</v>
      </c>
      <c r="P15" s="20">
        <f t="shared" si="2"/>
        <v>63749.203181002988</v>
      </c>
      <c r="Q15" s="20">
        <f t="shared" si="2"/>
        <v>63000.06211974399</v>
      </c>
      <c r="R15" s="20">
        <f t="shared" si="2"/>
        <v>64396.485967251909</v>
      </c>
      <c r="S15" s="20">
        <f t="shared" si="2"/>
        <v>56273.410431683005</v>
      </c>
      <c r="T15" s="20">
        <f t="shared" si="2"/>
        <v>54122.402357059502</v>
      </c>
      <c r="U15" s="20">
        <f t="shared" si="2"/>
        <v>58425.982458436294</v>
      </c>
      <c r="V15" s="20">
        <f t="shared" si="2"/>
        <v>53408.526873487805</v>
      </c>
      <c r="W15" s="20">
        <f t="shared" si="2"/>
        <v>57044.318934378098</v>
      </c>
      <c r="X15" s="20">
        <f t="shared" si="2"/>
        <v>72797.439805095171</v>
      </c>
      <c r="Y15" s="20">
        <f t="shared" si="2"/>
        <v>67005.607775211945</v>
      </c>
    </row>
    <row r="16" spans="1:25" x14ac:dyDescent="0.25">
      <c r="A16" s="4"/>
      <c r="B16" s="6"/>
      <c r="C16" s="6"/>
      <c r="D16" s="6"/>
      <c r="E16" s="22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6" x14ac:dyDescent="0.25">
      <c r="A17" s="7" t="s">
        <v>9</v>
      </c>
      <c r="B17" s="6">
        <v>8930.2539649999999</v>
      </c>
      <c r="C17" s="6">
        <v>10761.410585</v>
      </c>
      <c r="D17" s="6">
        <v>11328.186749999999</v>
      </c>
      <c r="E17" s="6">
        <v>16749.342000000001</v>
      </c>
      <c r="F17" s="6">
        <v>22190.658545000009</v>
      </c>
      <c r="G17" s="6">
        <v>21529.947</v>
      </c>
      <c r="H17" s="6">
        <v>21493.978939999994</v>
      </c>
      <c r="I17" s="6">
        <v>18603.456000000009</v>
      </c>
      <c r="J17" s="6">
        <v>14929.929</v>
      </c>
      <c r="K17" s="6">
        <v>13012.561179999997</v>
      </c>
      <c r="L17" s="6">
        <v>16988.093000000004</v>
      </c>
      <c r="M17" s="6">
        <v>24532.056999999993</v>
      </c>
      <c r="N17" s="6">
        <v>33997.155000000006</v>
      </c>
      <c r="O17" s="6">
        <v>47543.715000000004</v>
      </c>
      <c r="P17" s="6">
        <v>35375.464184399993</v>
      </c>
      <c r="Q17" s="6">
        <v>31253.993421399995</v>
      </c>
      <c r="R17" s="6">
        <v>25952.10964499999</v>
      </c>
      <c r="S17" s="6">
        <v>25584.998194200001</v>
      </c>
      <c r="T17" s="6">
        <v>27390.32192250001</v>
      </c>
      <c r="U17" s="6">
        <v>29943.706499999997</v>
      </c>
      <c r="V17" s="6">
        <v>26553.152640000004</v>
      </c>
      <c r="W17" s="6">
        <v>31669.46315</v>
      </c>
      <c r="X17" s="6">
        <v>38635.902450000009</v>
      </c>
      <c r="Y17" s="6">
        <v>34843.444479999984</v>
      </c>
    </row>
    <row r="18" spans="1:26" x14ac:dyDescent="0.25">
      <c r="A18" s="4"/>
      <c r="B18" s="6"/>
      <c r="C18" s="6"/>
      <c r="D18" s="6"/>
      <c r="E18" s="22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6" x14ac:dyDescent="0.25">
      <c r="A19" s="4" t="s">
        <v>10</v>
      </c>
      <c r="B19" s="20">
        <f t="shared" ref="B19:Y19" si="3">SUM(B21:B27)</f>
        <v>27271.099263564705</v>
      </c>
      <c r="C19" s="20">
        <f t="shared" si="3"/>
        <v>29591.880139401932</v>
      </c>
      <c r="D19" s="20">
        <f t="shared" si="3"/>
        <v>25127.289700579502</v>
      </c>
      <c r="E19" s="20">
        <f t="shared" si="3"/>
        <v>24003.878703917631</v>
      </c>
      <c r="F19" s="20">
        <f t="shared" si="3"/>
        <v>23701.082807297636</v>
      </c>
      <c r="G19" s="20">
        <f t="shared" si="3"/>
        <v>25983.224387119986</v>
      </c>
      <c r="H19" s="20">
        <f t="shared" si="3"/>
        <v>28338.502402209997</v>
      </c>
      <c r="I19" s="20">
        <f t="shared" si="3"/>
        <v>33400.778080669996</v>
      </c>
      <c r="J19" s="20">
        <f t="shared" si="3"/>
        <v>41530.192543839999</v>
      </c>
      <c r="K19" s="20">
        <f t="shared" si="3"/>
        <v>43499.515152293206</v>
      </c>
      <c r="L19" s="20">
        <f t="shared" si="3"/>
        <v>37170.364288857803</v>
      </c>
      <c r="M19" s="20">
        <f t="shared" si="3"/>
        <v>36527.508927549221</v>
      </c>
      <c r="N19" s="20">
        <f t="shared" si="3"/>
        <v>32229.819862740515</v>
      </c>
      <c r="O19" s="20">
        <f t="shared" si="3"/>
        <v>28148.806651165218</v>
      </c>
      <c r="P19" s="20">
        <f t="shared" si="3"/>
        <v>28373.738996602995</v>
      </c>
      <c r="Q19" s="20">
        <f t="shared" si="3"/>
        <v>31746.068698343995</v>
      </c>
      <c r="R19" s="20">
        <f t="shared" si="3"/>
        <v>38444.376322251919</v>
      </c>
      <c r="S19" s="20">
        <f t="shared" si="3"/>
        <v>30688.412237483008</v>
      </c>
      <c r="T19" s="20">
        <f t="shared" si="3"/>
        <v>26732.080434559495</v>
      </c>
      <c r="U19" s="20">
        <f t="shared" si="3"/>
        <v>28482.275958436298</v>
      </c>
      <c r="V19" s="20">
        <f t="shared" si="3"/>
        <v>26855.374233487797</v>
      </c>
      <c r="W19" s="20">
        <f t="shared" si="3"/>
        <v>25374.855784378095</v>
      </c>
      <c r="X19" s="20">
        <f t="shared" si="3"/>
        <v>34161.537355095155</v>
      </c>
      <c r="Y19" s="20">
        <f t="shared" si="3"/>
        <v>32162.163295211954</v>
      </c>
    </row>
    <row r="20" spans="1:26" x14ac:dyDescent="0.25">
      <c r="A20" s="4"/>
      <c r="B20" s="6"/>
      <c r="C20" s="6"/>
      <c r="D20" s="6"/>
      <c r="E20" s="22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6" x14ac:dyDescent="0.25">
      <c r="A21" s="8" t="s">
        <v>11</v>
      </c>
      <c r="B21" s="6">
        <v>197.00832150999997</v>
      </c>
      <c r="C21" s="9" t="s">
        <v>55</v>
      </c>
      <c r="D21" s="9" t="s">
        <v>55</v>
      </c>
      <c r="E21" s="9" t="s">
        <v>55</v>
      </c>
      <c r="F21" s="9" t="s">
        <v>55</v>
      </c>
      <c r="G21" s="6">
        <v>26.878491639999996</v>
      </c>
      <c r="H21" s="6">
        <v>51.789207470000008</v>
      </c>
      <c r="I21" s="6">
        <v>134.17764359999998</v>
      </c>
      <c r="J21" s="6">
        <v>17.721463759999999</v>
      </c>
      <c r="K21" s="6">
        <v>67.323636379999996</v>
      </c>
      <c r="L21" s="6">
        <v>79.705475849999985</v>
      </c>
      <c r="M21" s="6">
        <v>231.60405312</v>
      </c>
      <c r="N21" s="6">
        <v>407.80551812000016</v>
      </c>
      <c r="O21" s="6">
        <v>170.93834757999997</v>
      </c>
      <c r="P21" s="6">
        <v>177.83093328000007</v>
      </c>
      <c r="Q21" s="6">
        <v>158.4573193203</v>
      </c>
      <c r="R21" s="6">
        <v>115.81577677669998</v>
      </c>
      <c r="S21" s="6">
        <v>228.88003037899998</v>
      </c>
      <c r="T21" s="6">
        <v>210.76018183219992</v>
      </c>
      <c r="U21" s="6">
        <v>232.53805264690001</v>
      </c>
      <c r="V21" s="6">
        <v>184.93280765960006</v>
      </c>
      <c r="W21" s="6">
        <v>209.60383113669997</v>
      </c>
      <c r="X21" s="6">
        <v>609.76835319400004</v>
      </c>
      <c r="Y21" s="6">
        <v>1328.5766899404998</v>
      </c>
    </row>
    <row r="22" spans="1:26" x14ac:dyDescent="0.25">
      <c r="A22" s="8" t="s">
        <v>12</v>
      </c>
      <c r="B22" s="6">
        <v>4126.3573551200025</v>
      </c>
      <c r="C22" s="6">
        <v>3665.3400383599992</v>
      </c>
      <c r="D22" s="6">
        <v>3803.3103665670587</v>
      </c>
      <c r="E22" s="6">
        <v>3916.8834905199983</v>
      </c>
      <c r="F22" s="6">
        <v>4155.1929650400025</v>
      </c>
      <c r="G22" s="6">
        <v>3252.2526736699992</v>
      </c>
      <c r="H22" s="6">
        <v>3474.9531917099989</v>
      </c>
      <c r="I22" s="6">
        <v>3801.9299017699987</v>
      </c>
      <c r="J22" s="6">
        <v>5458.8878744400045</v>
      </c>
      <c r="K22" s="6">
        <v>6308.3066546500022</v>
      </c>
      <c r="L22" s="6">
        <v>2670.1799224100005</v>
      </c>
      <c r="M22" s="6">
        <v>1585.1572185448997</v>
      </c>
      <c r="N22" s="6">
        <v>1422.65857734</v>
      </c>
      <c r="O22" s="6">
        <v>1789.7010584453005</v>
      </c>
      <c r="P22" s="9" t="s">
        <v>55</v>
      </c>
      <c r="Q22" s="9" t="s">
        <v>55</v>
      </c>
      <c r="R22" s="6">
        <v>5767.4427510699979</v>
      </c>
      <c r="S22" s="6">
        <v>3361.6033050599985</v>
      </c>
      <c r="T22" s="6">
        <v>1897.3751396600001</v>
      </c>
      <c r="U22" s="6">
        <v>3214.1349340100005</v>
      </c>
      <c r="V22" s="6">
        <v>2123.3415803600001</v>
      </c>
      <c r="W22" s="6">
        <v>2032.0720419999993</v>
      </c>
      <c r="X22" s="6">
        <v>5402.2539440369492</v>
      </c>
      <c r="Y22" s="6">
        <v>4442.970329247446</v>
      </c>
    </row>
    <row r="23" spans="1:26" x14ac:dyDescent="0.25">
      <c r="A23" s="8" t="s">
        <v>13</v>
      </c>
      <c r="B23" s="6">
        <v>6077.4839225100031</v>
      </c>
      <c r="C23" s="6">
        <v>6130.9453931000007</v>
      </c>
      <c r="D23" s="6">
        <v>5463.8793509300012</v>
      </c>
      <c r="E23" s="6">
        <v>4934.9725876576213</v>
      </c>
      <c r="F23" s="6">
        <v>3861.5805828600014</v>
      </c>
      <c r="G23" s="6">
        <v>5247.324011929999</v>
      </c>
      <c r="H23" s="6">
        <v>6461.1094648100016</v>
      </c>
      <c r="I23" s="6">
        <v>6376.4321420800006</v>
      </c>
      <c r="J23" s="6">
        <v>9114.5731076400007</v>
      </c>
      <c r="K23" s="6">
        <v>9277.8222036499974</v>
      </c>
      <c r="L23" s="6">
        <v>8030.0760439899996</v>
      </c>
      <c r="M23" s="6">
        <v>9408.4342952600055</v>
      </c>
      <c r="N23" s="6">
        <v>2908.1456103700007</v>
      </c>
      <c r="O23" s="6">
        <v>1199.57250413</v>
      </c>
      <c r="P23" s="6">
        <v>1217.6365601399996</v>
      </c>
      <c r="Q23" s="6">
        <v>1266.8205850299992</v>
      </c>
      <c r="R23" s="6">
        <v>1618.0687523000006</v>
      </c>
      <c r="S23" s="6">
        <v>1386.6223170800008</v>
      </c>
      <c r="T23" s="6">
        <v>502.38171984000007</v>
      </c>
      <c r="U23" s="6">
        <v>473.89434092000016</v>
      </c>
      <c r="V23" s="6">
        <v>558.43055267999989</v>
      </c>
      <c r="W23" s="6">
        <v>555.05388938999977</v>
      </c>
      <c r="X23" s="6">
        <v>248.83901042000002</v>
      </c>
      <c r="Y23" s="6">
        <v>416.39069472000006</v>
      </c>
    </row>
    <row r="24" spans="1:26" x14ac:dyDescent="0.25">
      <c r="A24" s="8" t="s">
        <v>14</v>
      </c>
      <c r="B24" s="6">
        <v>0.73259186000000009</v>
      </c>
      <c r="C24" s="6">
        <v>3.82407407025</v>
      </c>
      <c r="D24" s="6">
        <v>0.25481456000000002</v>
      </c>
      <c r="E24" s="6">
        <v>1.5422206800000005</v>
      </c>
      <c r="F24" s="6">
        <v>0.77925847999999998</v>
      </c>
      <c r="G24" s="6">
        <v>0.23629605999999997</v>
      </c>
      <c r="H24" s="6">
        <v>2.9177748599999997</v>
      </c>
      <c r="I24" s="6">
        <v>2.1944422499999998</v>
      </c>
      <c r="J24" s="6">
        <v>3.7585147600000006</v>
      </c>
      <c r="K24" s="6">
        <v>1.39814675</v>
      </c>
      <c r="L24" s="9" t="s">
        <v>55</v>
      </c>
      <c r="M24" s="9" t="s">
        <v>55</v>
      </c>
      <c r="N24" s="6">
        <v>0.23592568999999999</v>
      </c>
      <c r="O24" s="6">
        <v>1.9511091599999999</v>
      </c>
      <c r="P24" s="6">
        <v>4.1740736037000001</v>
      </c>
      <c r="Q24" s="6">
        <v>16.945908979999999</v>
      </c>
      <c r="R24" s="6">
        <v>8.9388799500000005</v>
      </c>
      <c r="S24" s="6">
        <v>5.48480933</v>
      </c>
      <c r="T24" s="6">
        <v>0.16925909</v>
      </c>
      <c r="U24" s="6">
        <v>0.93555462</v>
      </c>
      <c r="V24" s="6">
        <v>0.42259217000000004</v>
      </c>
      <c r="W24" s="9" t="s">
        <v>55</v>
      </c>
      <c r="X24" s="9" t="s">
        <v>55</v>
      </c>
      <c r="Y24" s="9" t="s">
        <v>55</v>
      </c>
    </row>
    <row r="25" spans="1:26" x14ac:dyDescent="0.25">
      <c r="A25" s="8" t="s">
        <v>15</v>
      </c>
      <c r="B25" s="6">
        <v>554.71592537121001</v>
      </c>
      <c r="C25" s="6">
        <v>426.08777735168997</v>
      </c>
      <c r="D25" s="6">
        <v>287.93037008243999</v>
      </c>
      <c r="E25" s="6">
        <v>310.72228187000002</v>
      </c>
      <c r="F25" s="6">
        <v>204.48423995999997</v>
      </c>
      <c r="G25" s="6">
        <v>45.732176489999986</v>
      </c>
      <c r="H25" s="6">
        <v>377.70110377999993</v>
      </c>
      <c r="I25" s="6">
        <v>54.725130459999981</v>
      </c>
      <c r="J25" s="6">
        <v>49.469209789999994</v>
      </c>
      <c r="K25" s="6">
        <v>365.55495296319998</v>
      </c>
      <c r="L25" s="6">
        <v>187.86707139199999</v>
      </c>
      <c r="M25" s="6">
        <v>145.9565466359</v>
      </c>
      <c r="N25" s="6">
        <v>37.324225638699993</v>
      </c>
      <c r="O25" s="6">
        <v>192.53064820990002</v>
      </c>
      <c r="P25" s="6">
        <v>377.64205939459993</v>
      </c>
      <c r="Q25" s="6">
        <v>226.16221087459994</v>
      </c>
      <c r="R25" s="6">
        <v>572.24588701280004</v>
      </c>
      <c r="S25" s="6">
        <v>713.3917088298</v>
      </c>
      <c r="T25" s="6">
        <v>892.32898915160001</v>
      </c>
      <c r="U25" s="6">
        <v>258.94791142220004</v>
      </c>
      <c r="V25" s="6">
        <v>181.12828924189995</v>
      </c>
      <c r="W25" s="6">
        <v>153.08268395420004</v>
      </c>
      <c r="X25" s="6">
        <v>65.583645527400009</v>
      </c>
      <c r="Y25" s="6">
        <v>215.13755152889996</v>
      </c>
    </row>
    <row r="26" spans="1:26" x14ac:dyDescent="0.25">
      <c r="A26" s="8" t="s">
        <v>16</v>
      </c>
      <c r="B26" s="6">
        <v>689.03190356000005</v>
      </c>
      <c r="C26" s="6">
        <v>1020.5534238900003</v>
      </c>
      <c r="D26" s="6">
        <v>974.83013628000015</v>
      </c>
      <c r="E26" s="6">
        <v>1198.4162089900001</v>
      </c>
      <c r="F26" s="6">
        <v>891.12021999000058</v>
      </c>
      <c r="G26" s="6">
        <v>963.85940651000044</v>
      </c>
      <c r="H26" s="6">
        <v>722.39705537999987</v>
      </c>
      <c r="I26" s="6">
        <v>3974.144914739999</v>
      </c>
      <c r="J26" s="6">
        <v>2368.5883721500004</v>
      </c>
      <c r="K26" s="6">
        <v>2378.2935476299999</v>
      </c>
      <c r="L26" s="6">
        <v>3921.99459652</v>
      </c>
      <c r="M26" s="6">
        <v>1944.7824996599988</v>
      </c>
      <c r="N26" s="6">
        <v>639.17454230629971</v>
      </c>
      <c r="O26" s="6">
        <v>1442.3255947100001</v>
      </c>
      <c r="P26" s="6">
        <v>1551.0773304026002</v>
      </c>
      <c r="Q26" s="6">
        <v>3631.967668028698</v>
      </c>
      <c r="R26" s="6">
        <v>3917.9489672323016</v>
      </c>
      <c r="S26" s="6">
        <v>2205.8781941195994</v>
      </c>
      <c r="T26" s="6">
        <v>3684.3514897188998</v>
      </c>
      <c r="U26" s="6">
        <v>4963.816113956701</v>
      </c>
      <c r="V26" s="6">
        <v>4050.6652085899991</v>
      </c>
      <c r="W26" s="6">
        <v>3363.1095998500004</v>
      </c>
      <c r="X26" s="6">
        <v>4064.5781576400045</v>
      </c>
      <c r="Y26" s="6">
        <v>4022.8348660500019</v>
      </c>
    </row>
    <row r="27" spans="1:26" x14ac:dyDescent="0.25">
      <c r="A27" s="8" t="s">
        <v>17</v>
      </c>
      <c r="B27" s="6">
        <v>15625.769243633489</v>
      </c>
      <c r="C27" s="6">
        <v>18345.129432629994</v>
      </c>
      <c r="D27" s="6">
        <v>14597.084662160001</v>
      </c>
      <c r="E27" s="6">
        <v>13641.341914200011</v>
      </c>
      <c r="F27" s="6">
        <v>14587.925540967635</v>
      </c>
      <c r="G27" s="6">
        <v>16446.941330819987</v>
      </c>
      <c r="H27" s="6">
        <v>17247.634604199997</v>
      </c>
      <c r="I27" s="6">
        <v>19057.173905769996</v>
      </c>
      <c r="J27" s="6">
        <v>24517.194001299995</v>
      </c>
      <c r="K27" s="6">
        <v>25100.816010270006</v>
      </c>
      <c r="L27" s="6">
        <v>22280.541178695803</v>
      </c>
      <c r="M27" s="6">
        <v>23211.574314328416</v>
      </c>
      <c r="N27" s="6">
        <v>26814.475463275514</v>
      </c>
      <c r="O27" s="6">
        <v>23351.787388930017</v>
      </c>
      <c r="P27" s="6">
        <v>25045.378039782096</v>
      </c>
      <c r="Q27" s="6">
        <v>26445.715006110397</v>
      </c>
      <c r="R27" s="6">
        <v>26443.91530791012</v>
      </c>
      <c r="S27" s="6">
        <v>22786.551872684609</v>
      </c>
      <c r="T27" s="6">
        <v>19544.713655266794</v>
      </c>
      <c r="U27" s="6">
        <v>19338.009050860495</v>
      </c>
      <c r="V27" s="6">
        <v>19756.453202786299</v>
      </c>
      <c r="W27" s="6">
        <v>19061.933738047195</v>
      </c>
      <c r="X27" s="6">
        <v>23770.514244276801</v>
      </c>
      <c r="Y27" s="6">
        <v>21736.253163725109</v>
      </c>
    </row>
    <row r="28" spans="1:26" ht="15.75" thickBot="1" x14ac:dyDescent="0.3">
      <c r="A28" s="10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26" ht="15.75" thickBot="1" x14ac:dyDescent="0.3">
      <c r="A29" s="23" t="s">
        <v>19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</row>
    <row r="30" spans="1:26" x14ac:dyDescent="0.25">
      <c r="A30" s="7"/>
    </row>
    <row r="31" spans="1:26" x14ac:dyDescent="0.25">
      <c r="A31" s="4" t="s">
        <v>1</v>
      </c>
      <c r="B31" s="12">
        <f t="shared" ref="B31:S31" si="4">+B5/B$5*100</f>
        <v>100</v>
      </c>
      <c r="C31" s="12">
        <f t="shared" si="4"/>
        <v>100</v>
      </c>
      <c r="D31" s="12">
        <f t="shared" si="4"/>
        <v>100</v>
      </c>
      <c r="E31" s="12">
        <f t="shared" si="4"/>
        <v>100</v>
      </c>
      <c r="F31" s="12">
        <f t="shared" si="4"/>
        <v>100</v>
      </c>
      <c r="G31" s="12">
        <f t="shared" si="4"/>
        <v>100</v>
      </c>
      <c r="H31" s="12">
        <f t="shared" si="4"/>
        <v>100</v>
      </c>
      <c r="I31" s="12">
        <f t="shared" si="4"/>
        <v>100</v>
      </c>
      <c r="J31" s="12">
        <f t="shared" si="4"/>
        <v>100</v>
      </c>
      <c r="K31" s="12">
        <f t="shared" si="4"/>
        <v>100</v>
      </c>
      <c r="L31" s="12">
        <f t="shared" si="4"/>
        <v>100</v>
      </c>
      <c r="M31" s="12">
        <f t="shared" si="4"/>
        <v>100</v>
      </c>
      <c r="N31" s="12">
        <f t="shared" si="4"/>
        <v>100</v>
      </c>
      <c r="O31" s="12">
        <f t="shared" si="4"/>
        <v>100</v>
      </c>
      <c r="P31" s="12">
        <f t="shared" si="4"/>
        <v>100</v>
      </c>
      <c r="Q31" s="12">
        <f t="shared" si="4"/>
        <v>100</v>
      </c>
      <c r="R31" s="12">
        <f t="shared" si="4"/>
        <v>100</v>
      </c>
      <c r="S31" s="12">
        <f t="shared" si="4"/>
        <v>100</v>
      </c>
      <c r="T31" s="12">
        <f t="shared" ref="T31:Y31" si="5">+T5/T$5*100</f>
        <v>100</v>
      </c>
      <c r="U31" s="12">
        <f t="shared" si="5"/>
        <v>100</v>
      </c>
      <c r="V31" s="12">
        <f t="shared" si="5"/>
        <v>100</v>
      </c>
      <c r="W31" s="12">
        <f t="shared" si="5"/>
        <v>100</v>
      </c>
      <c r="X31" s="12">
        <f t="shared" si="5"/>
        <v>100</v>
      </c>
      <c r="Y31" s="12">
        <f t="shared" si="5"/>
        <v>100</v>
      </c>
      <c r="Z31" s="12"/>
    </row>
    <row r="32" spans="1:26" x14ac:dyDescent="0.25">
      <c r="A32" s="4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x14ac:dyDescent="0.25">
      <c r="A33" s="4" t="s">
        <v>2</v>
      </c>
      <c r="B33" s="12">
        <f t="shared" ref="B33:P33" si="6">+B7/B$5*100</f>
        <v>82.200958777346557</v>
      </c>
      <c r="C33" s="12">
        <f t="shared" si="6"/>
        <v>82.438558050872956</v>
      </c>
      <c r="D33" s="12">
        <f t="shared" si="6"/>
        <v>82.921852322930746</v>
      </c>
      <c r="E33" s="12">
        <f t="shared" si="6"/>
        <v>81.876033044013951</v>
      </c>
      <c r="F33" s="12">
        <f t="shared" si="6"/>
        <v>81.887776647987167</v>
      </c>
      <c r="G33" s="12">
        <f t="shared" si="6"/>
        <v>82.505846760834061</v>
      </c>
      <c r="H33" s="12">
        <f t="shared" si="6"/>
        <v>83.007245795132505</v>
      </c>
      <c r="I33" s="12">
        <f t="shared" si="6"/>
        <v>84.056516480959445</v>
      </c>
      <c r="J33" s="12">
        <f t="shared" si="6"/>
        <v>84.617656680856825</v>
      </c>
      <c r="K33" s="12">
        <f t="shared" si="6"/>
        <v>81.777044537575748</v>
      </c>
      <c r="L33" s="12">
        <f t="shared" si="6"/>
        <v>82.495335944514352</v>
      </c>
      <c r="M33" s="12">
        <f t="shared" si="6"/>
        <v>83.747295198449763</v>
      </c>
      <c r="N33" s="12">
        <f t="shared" si="6"/>
        <v>82.26551942403357</v>
      </c>
      <c r="O33" s="12">
        <f t="shared" si="6"/>
        <v>79.339935860933195</v>
      </c>
      <c r="P33" s="12">
        <f t="shared" si="6"/>
        <v>82.638128570666026</v>
      </c>
      <c r="Q33" s="12">
        <f t="shared" ref="B33:S48" si="7">+Q7/Q$5*100</f>
        <v>83.667882630544881</v>
      </c>
      <c r="R33" s="12">
        <f t="shared" si="7"/>
        <v>82.75585363106957</v>
      </c>
      <c r="S33" s="12">
        <f t="shared" si="7"/>
        <v>84.875997239575128</v>
      </c>
      <c r="T33" s="12">
        <f t="shared" ref="T33:Y33" si="8">+T7/T$5*100</f>
        <v>85.386975991988905</v>
      </c>
      <c r="U33" s="12">
        <f t="shared" si="8"/>
        <v>84.926401092230208</v>
      </c>
      <c r="V33" s="12">
        <f t="shared" si="8"/>
        <v>84.37638142983478</v>
      </c>
      <c r="W33" s="12">
        <f t="shared" si="8"/>
        <v>84.980756653829985</v>
      </c>
      <c r="X33" s="12">
        <f t="shared" si="8"/>
        <v>84.21769160740466</v>
      </c>
      <c r="Y33" s="12">
        <f t="shared" si="8"/>
        <v>85.934524121694366</v>
      </c>
      <c r="Z33" s="12"/>
    </row>
    <row r="34" spans="1:26" x14ac:dyDescent="0.25">
      <c r="A34" s="4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x14ac:dyDescent="0.25">
      <c r="A35" s="5" t="s">
        <v>3</v>
      </c>
      <c r="B35" s="13">
        <f t="shared" si="7"/>
        <v>13.075753351704634</v>
      </c>
      <c r="C35" s="13">
        <f t="shared" si="7"/>
        <v>11.362767513047672</v>
      </c>
      <c r="D35" s="13">
        <f t="shared" si="7"/>
        <v>12.242473304027799</v>
      </c>
      <c r="E35" s="13">
        <f t="shared" si="7"/>
        <v>7.9524268027315106</v>
      </c>
      <c r="F35" s="13">
        <f t="shared" si="7"/>
        <v>7.1966897081712142</v>
      </c>
      <c r="G35" s="13">
        <f t="shared" si="7"/>
        <v>7.1988156973357693</v>
      </c>
      <c r="H35" s="13">
        <f t="shared" si="7"/>
        <v>7.0676218482311164</v>
      </c>
      <c r="I35" s="13">
        <f t="shared" si="7"/>
        <v>7.2111161668907799</v>
      </c>
      <c r="J35" s="13">
        <f t="shared" si="7"/>
        <v>7.6650384135784062</v>
      </c>
      <c r="K35" s="13">
        <f t="shared" si="7"/>
        <v>7.6257933591790312</v>
      </c>
      <c r="L35" s="13">
        <f t="shared" si="7"/>
        <v>6.8769034813668268</v>
      </c>
      <c r="M35" s="13">
        <f t="shared" si="7"/>
        <v>6.253802852899172</v>
      </c>
      <c r="N35" s="13">
        <f t="shared" si="7"/>
        <v>7.2179125013561158</v>
      </c>
      <c r="O35" s="13">
        <f t="shared" si="7"/>
        <v>7.6328047081442918</v>
      </c>
      <c r="P35" s="13">
        <f t="shared" si="7"/>
        <v>8.42896072178611</v>
      </c>
      <c r="Q35" s="13">
        <f t="shared" si="7"/>
        <v>7.5837418760382196</v>
      </c>
      <c r="R35" s="13">
        <f t="shared" si="7"/>
        <v>7.684317338045342</v>
      </c>
      <c r="S35" s="13">
        <f t="shared" si="7"/>
        <v>8.0766368271361326</v>
      </c>
      <c r="T35" s="13">
        <f t="shared" ref="T35:Y35" si="9">+T9/T$5*100</f>
        <v>8.1645229897340279</v>
      </c>
      <c r="U35" s="13">
        <f t="shared" si="9"/>
        <v>7.9259444129580716</v>
      </c>
      <c r="V35" s="13">
        <f t="shared" si="9"/>
        <v>8.2497810152754809</v>
      </c>
      <c r="W35" s="13">
        <f t="shared" si="9"/>
        <v>7.7673838839740039</v>
      </c>
      <c r="X35" s="13">
        <f t="shared" si="9"/>
        <v>7.5716368678751245</v>
      </c>
      <c r="Y35" s="13">
        <f t="shared" si="9"/>
        <v>8.3043032803721779</v>
      </c>
      <c r="Z35" s="13"/>
    </row>
    <row r="36" spans="1:26" x14ac:dyDescent="0.25">
      <c r="A36" s="5" t="s">
        <v>4</v>
      </c>
      <c r="B36" s="13">
        <f t="shared" si="7"/>
        <v>19.879539072924668</v>
      </c>
      <c r="C36" s="13">
        <f t="shared" si="7"/>
        <v>21.515338298446469</v>
      </c>
      <c r="D36" s="13">
        <f t="shared" si="7"/>
        <v>27.282113868112713</v>
      </c>
      <c r="E36" s="13">
        <f t="shared" si="7"/>
        <v>26.455942589199218</v>
      </c>
      <c r="F36" s="13">
        <f t="shared" si="7"/>
        <v>32.154489339945997</v>
      </c>
      <c r="G36" s="13">
        <f t="shared" si="7"/>
        <v>27.455886612163571</v>
      </c>
      <c r="H36" s="13">
        <f t="shared" si="7"/>
        <v>25.227757106226701</v>
      </c>
      <c r="I36" s="13">
        <f t="shared" si="7"/>
        <v>27.495407473245358</v>
      </c>
      <c r="J36" s="13">
        <f t="shared" si="7"/>
        <v>24.446241817554327</v>
      </c>
      <c r="K36" s="13">
        <f t="shared" si="7"/>
        <v>26.798370586844207</v>
      </c>
      <c r="L36" s="13">
        <f t="shared" si="7"/>
        <v>29.492912455016008</v>
      </c>
      <c r="M36" s="13">
        <f t="shared" si="7"/>
        <v>28.067570587540786</v>
      </c>
      <c r="N36" s="13">
        <f t="shared" si="7"/>
        <v>24.729443727761993</v>
      </c>
      <c r="O36" s="13">
        <f t="shared" si="7"/>
        <v>22.142292036405522</v>
      </c>
      <c r="P36" s="13">
        <f t="shared" si="7"/>
        <v>25.161288565312645</v>
      </c>
      <c r="Q36" s="13">
        <f t="shared" si="7"/>
        <v>28.114432310941289</v>
      </c>
      <c r="R36" s="13">
        <f t="shared" si="7"/>
        <v>24.63762926131389</v>
      </c>
      <c r="S36" s="13">
        <f t="shared" si="7"/>
        <v>24.93578515391938</v>
      </c>
      <c r="T36" s="13">
        <f t="shared" ref="T36:Y36" si="10">+T10/T$5*100</f>
        <v>22.577759635962323</v>
      </c>
      <c r="U36" s="13">
        <f t="shared" si="10"/>
        <v>21.032600473940796</v>
      </c>
      <c r="V36" s="13">
        <f t="shared" si="10"/>
        <v>17.467935229249235</v>
      </c>
      <c r="W36" s="13">
        <f t="shared" si="10"/>
        <v>17.486169005679464</v>
      </c>
      <c r="X36" s="13">
        <f t="shared" si="10"/>
        <v>19.196776979262641</v>
      </c>
      <c r="Y36" s="13">
        <f t="shared" si="10"/>
        <v>16.380133040171604</v>
      </c>
      <c r="Z36" s="13"/>
    </row>
    <row r="37" spans="1:26" x14ac:dyDescent="0.25">
      <c r="A37" s="5" t="s">
        <v>5</v>
      </c>
      <c r="B37" s="13">
        <f t="shared" si="7"/>
        <v>8.0615924394136318</v>
      </c>
      <c r="C37" s="13">
        <f t="shared" si="7"/>
        <v>9.4607323072207503</v>
      </c>
      <c r="D37" s="13">
        <f t="shared" si="7"/>
        <v>8.1971860477953378</v>
      </c>
      <c r="E37" s="13">
        <f t="shared" si="7"/>
        <v>9.2735708643118748</v>
      </c>
      <c r="F37" s="13">
        <f t="shared" si="7"/>
        <v>7.3258375465921306</v>
      </c>
      <c r="G37" s="13">
        <f t="shared" si="7"/>
        <v>5.3864475203410578</v>
      </c>
      <c r="H37" s="13">
        <f t="shared" si="7"/>
        <v>6.3176592076393963</v>
      </c>
      <c r="I37" s="13">
        <f t="shared" si="7"/>
        <v>5.4306228437376678</v>
      </c>
      <c r="J37" s="13">
        <f t="shared" si="7"/>
        <v>6.9177435672518133</v>
      </c>
      <c r="K37" s="13">
        <f t="shared" si="7"/>
        <v>8.0941004970819108</v>
      </c>
      <c r="L37" s="13">
        <f t="shared" si="7"/>
        <v>8.7585989243829943</v>
      </c>
      <c r="M37" s="13">
        <f t="shared" si="7"/>
        <v>8.1661374641116939</v>
      </c>
      <c r="N37" s="13">
        <f t="shared" si="7"/>
        <v>9.1653306581351792</v>
      </c>
      <c r="O37" s="13">
        <f t="shared" si="7"/>
        <v>9.6231253072751031</v>
      </c>
      <c r="P37" s="13">
        <f t="shared" si="7"/>
        <v>9.2016672572756306</v>
      </c>
      <c r="Q37" s="13">
        <f t="shared" si="7"/>
        <v>6.2319449734164136</v>
      </c>
      <c r="R37" s="13">
        <f t="shared" si="7"/>
        <v>8.727040258414382</v>
      </c>
      <c r="S37" s="13">
        <f t="shared" si="7"/>
        <v>9.313459770226169</v>
      </c>
      <c r="T37" s="13">
        <f t="shared" ref="T37:Y37" si="11">+T11/T$5*100</f>
        <v>8.8957502286225463</v>
      </c>
      <c r="U37" s="13">
        <f t="shared" si="11"/>
        <v>8.8830713565408761</v>
      </c>
      <c r="V37" s="13">
        <f t="shared" si="11"/>
        <v>8.127751099677571</v>
      </c>
      <c r="W37" s="13">
        <f t="shared" si="11"/>
        <v>8.0993996504955597</v>
      </c>
      <c r="X37" s="13">
        <f t="shared" si="11"/>
        <v>8.5842363277260834</v>
      </c>
      <c r="Y37" s="13">
        <f t="shared" si="11"/>
        <v>10.655309333543851</v>
      </c>
      <c r="Z37" s="13"/>
    </row>
    <row r="38" spans="1:26" x14ac:dyDescent="0.25">
      <c r="A38" s="5" t="s">
        <v>6</v>
      </c>
      <c r="B38" s="24" t="s">
        <v>55</v>
      </c>
      <c r="C38" s="24" t="s">
        <v>55</v>
      </c>
      <c r="D38" s="24" t="s">
        <v>55</v>
      </c>
      <c r="E38" s="24" t="s">
        <v>55</v>
      </c>
      <c r="F38" s="24" t="s">
        <v>55</v>
      </c>
      <c r="G38" s="24" t="s">
        <v>55</v>
      </c>
      <c r="H38" s="24" t="s">
        <v>55</v>
      </c>
      <c r="I38" s="24" t="s">
        <v>55</v>
      </c>
      <c r="J38" s="24" t="s">
        <v>55</v>
      </c>
      <c r="K38" s="24" t="s">
        <v>55</v>
      </c>
      <c r="L38" s="24" t="s">
        <v>55</v>
      </c>
      <c r="M38" s="24" t="s">
        <v>55</v>
      </c>
      <c r="N38" s="24" t="s">
        <v>55</v>
      </c>
      <c r="O38" s="24" t="s">
        <v>55</v>
      </c>
      <c r="P38" s="24" t="s">
        <v>55</v>
      </c>
      <c r="Q38" s="24" t="s">
        <v>55</v>
      </c>
      <c r="R38" s="24" t="s">
        <v>55</v>
      </c>
      <c r="S38" s="24" t="s">
        <v>55</v>
      </c>
      <c r="T38" s="24" t="s">
        <v>55</v>
      </c>
      <c r="U38" s="24" t="s">
        <v>55</v>
      </c>
      <c r="V38" s="24" t="s">
        <v>55</v>
      </c>
      <c r="W38" s="24" t="s">
        <v>55</v>
      </c>
      <c r="X38" s="24" t="s">
        <v>55</v>
      </c>
      <c r="Y38" s="24" t="s">
        <v>55</v>
      </c>
      <c r="Z38" s="13"/>
    </row>
    <row r="39" spans="1:26" x14ac:dyDescent="0.25">
      <c r="A39" s="5" t="s">
        <v>7</v>
      </c>
      <c r="B39" s="13">
        <f t="shared" si="7"/>
        <v>41.184073913303621</v>
      </c>
      <c r="C39" s="13">
        <f t="shared" si="7"/>
        <v>40.09971993215806</v>
      </c>
      <c r="D39" s="13">
        <f t="shared" si="7"/>
        <v>35.200079102994899</v>
      </c>
      <c r="E39" s="13">
        <f t="shared" si="7"/>
        <v>38.194092787771353</v>
      </c>
      <c r="F39" s="13">
        <f t="shared" si="7"/>
        <v>35.210760053277816</v>
      </c>
      <c r="G39" s="13">
        <f t="shared" si="7"/>
        <v>42.464696930993668</v>
      </c>
      <c r="H39" s="13">
        <f t="shared" si="7"/>
        <v>44.394207633035307</v>
      </c>
      <c r="I39" s="13">
        <f t="shared" si="7"/>
        <v>43.919369997085624</v>
      </c>
      <c r="J39" s="13">
        <f t="shared" si="7"/>
        <v>45.588632882472268</v>
      </c>
      <c r="K39" s="13">
        <f t="shared" si="7"/>
        <v>39.258780094470602</v>
      </c>
      <c r="L39" s="13">
        <f t="shared" si="7"/>
        <v>37.366921083748508</v>
      </c>
      <c r="M39" s="13">
        <f t="shared" si="7"/>
        <v>41.259784293898115</v>
      </c>
      <c r="N39" s="13">
        <f t="shared" si="7"/>
        <v>41.152832536780281</v>
      </c>
      <c r="O39" s="13">
        <f t="shared" si="7"/>
        <v>39.941713809108279</v>
      </c>
      <c r="P39" s="13">
        <f t="shared" si="7"/>
        <v>39.846212026291632</v>
      </c>
      <c r="Q39" s="13">
        <f t="shared" si="7"/>
        <v>41.737763470148941</v>
      </c>
      <c r="R39" s="13">
        <f t="shared" si="7"/>
        <v>41.70686677329595</v>
      </c>
      <c r="S39" s="13">
        <f t="shared" si="7"/>
        <v>42.550115488293436</v>
      </c>
      <c r="T39" s="13">
        <f t="shared" ref="T39:Y39" si="12">+T13/T$5*100</f>
        <v>45.748943137670011</v>
      </c>
      <c r="U39" s="13">
        <f t="shared" si="12"/>
        <v>47.08478484879047</v>
      </c>
      <c r="V39" s="13">
        <f t="shared" si="12"/>
        <v>50.530914085632503</v>
      </c>
      <c r="W39" s="13">
        <f t="shared" si="12"/>
        <v>51.627804113680966</v>
      </c>
      <c r="X39" s="13">
        <f t="shared" si="12"/>
        <v>48.865041432540806</v>
      </c>
      <c r="Y39" s="13">
        <f t="shared" si="12"/>
        <v>50.594778467606737</v>
      </c>
      <c r="Z39" s="13"/>
    </row>
    <row r="40" spans="1:26" x14ac:dyDescent="0.25">
      <c r="A40" s="4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x14ac:dyDescent="0.25">
      <c r="A41" s="4" t="s">
        <v>8</v>
      </c>
      <c r="B41" s="12">
        <f t="shared" si="7"/>
        <v>17.799041222653436</v>
      </c>
      <c r="C41" s="12">
        <f t="shared" si="7"/>
        <v>17.561441949127051</v>
      </c>
      <c r="D41" s="12">
        <f t="shared" si="7"/>
        <v>17.078147677069254</v>
      </c>
      <c r="E41" s="12">
        <f t="shared" si="7"/>
        <v>18.123966955986049</v>
      </c>
      <c r="F41" s="12">
        <f t="shared" si="7"/>
        <v>18.112223352012826</v>
      </c>
      <c r="G41" s="12">
        <f t="shared" si="7"/>
        <v>17.494153239165929</v>
      </c>
      <c r="H41" s="12">
        <f t="shared" si="7"/>
        <v>16.992754204867495</v>
      </c>
      <c r="I41" s="12">
        <f t="shared" si="7"/>
        <v>15.943483519040566</v>
      </c>
      <c r="J41" s="12">
        <f t="shared" si="7"/>
        <v>15.38234331914318</v>
      </c>
      <c r="K41" s="12">
        <f t="shared" si="7"/>
        <v>18.222955462424252</v>
      </c>
      <c r="L41" s="12">
        <f t="shared" si="7"/>
        <v>17.504664055485648</v>
      </c>
      <c r="M41" s="12">
        <f t="shared" si="7"/>
        <v>16.252704801550237</v>
      </c>
      <c r="N41" s="12">
        <f t="shared" si="7"/>
        <v>17.734480575966433</v>
      </c>
      <c r="O41" s="12">
        <f t="shared" si="7"/>
        <v>20.660064139066808</v>
      </c>
      <c r="P41" s="12">
        <f t="shared" si="7"/>
        <v>17.361871429333977</v>
      </c>
      <c r="Q41" s="12">
        <f t="shared" si="7"/>
        <v>16.332117369455112</v>
      </c>
      <c r="R41" s="12">
        <f t="shared" si="7"/>
        <v>17.244146368930423</v>
      </c>
      <c r="S41" s="12">
        <f t="shared" si="7"/>
        <v>15.124002760424871</v>
      </c>
      <c r="T41" s="12">
        <f t="shared" ref="T41:Y41" si="13">+T15/T$5*100</f>
        <v>14.613024008011088</v>
      </c>
      <c r="U41" s="12">
        <f t="shared" si="13"/>
        <v>15.073598907769794</v>
      </c>
      <c r="V41" s="12">
        <f t="shared" si="13"/>
        <v>15.623618570165215</v>
      </c>
      <c r="W41" s="12">
        <f t="shared" si="13"/>
        <v>15.019243346170008</v>
      </c>
      <c r="X41" s="12">
        <f t="shared" si="13"/>
        <v>15.782308392595343</v>
      </c>
      <c r="Y41" s="12">
        <f t="shared" si="13"/>
        <v>14.065475878305628</v>
      </c>
      <c r="Z41" s="12"/>
    </row>
    <row r="42" spans="1:26" x14ac:dyDescent="0.25">
      <c r="A42" s="4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x14ac:dyDescent="0.25">
      <c r="A43" s="7" t="s">
        <v>9</v>
      </c>
      <c r="B43" s="13">
        <f t="shared" si="7"/>
        <v>4.3907186962939191</v>
      </c>
      <c r="C43" s="13">
        <f t="shared" si="7"/>
        <v>4.6832831693926202</v>
      </c>
      <c r="D43" s="13">
        <f t="shared" si="7"/>
        <v>5.3068692297078401</v>
      </c>
      <c r="E43" s="13">
        <f t="shared" si="7"/>
        <v>7.4488473720391744</v>
      </c>
      <c r="F43" s="13">
        <f t="shared" si="7"/>
        <v>8.7580499682906314</v>
      </c>
      <c r="G43" s="13">
        <f t="shared" si="7"/>
        <v>7.9272374596999358</v>
      </c>
      <c r="H43" s="13">
        <f t="shared" si="7"/>
        <v>7.3293942259031075</v>
      </c>
      <c r="I43" s="13">
        <f t="shared" si="7"/>
        <v>5.7034566391863128</v>
      </c>
      <c r="J43" s="13">
        <f t="shared" si="7"/>
        <v>4.0676018281347188</v>
      </c>
      <c r="K43" s="13">
        <f t="shared" si="7"/>
        <v>4.1960469022743538</v>
      </c>
      <c r="L43" s="13">
        <f t="shared" si="7"/>
        <v>5.4907557525558701</v>
      </c>
      <c r="M43" s="13">
        <f t="shared" si="7"/>
        <v>6.5298905182015154</v>
      </c>
      <c r="N43" s="13">
        <f t="shared" si="7"/>
        <v>9.1038717416160555</v>
      </c>
      <c r="O43" s="13">
        <f t="shared" si="7"/>
        <v>12.976925327396485</v>
      </c>
      <c r="P43" s="13">
        <f t="shared" si="7"/>
        <v>9.6343833377604646</v>
      </c>
      <c r="Q43" s="13">
        <f t="shared" si="7"/>
        <v>8.1022759604948291</v>
      </c>
      <c r="R43" s="13">
        <f t="shared" si="7"/>
        <v>6.9494782297359041</v>
      </c>
      <c r="S43" s="13">
        <f t="shared" si="7"/>
        <v>6.8762063707567158</v>
      </c>
      <c r="T43" s="13">
        <f t="shared" ref="T43:Y43" si="14">+T17/T$5*100</f>
        <v>7.3953744551111447</v>
      </c>
      <c r="U43" s="13">
        <f t="shared" si="14"/>
        <v>7.7253201846297097</v>
      </c>
      <c r="V43" s="13">
        <f t="shared" si="14"/>
        <v>7.7676047808888704</v>
      </c>
      <c r="W43" s="13">
        <f t="shared" si="14"/>
        <v>8.3382777212151016</v>
      </c>
      <c r="X43" s="13">
        <f t="shared" si="14"/>
        <v>8.3761699466998571</v>
      </c>
      <c r="Y43" s="13">
        <f t="shared" si="14"/>
        <v>7.3141583834991319</v>
      </c>
      <c r="Z43" s="13"/>
    </row>
    <row r="44" spans="1:26" x14ac:dyDescent="0.25">
      <c r="A44" s="4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x14ac:dyDescent="0.25">
      <c r="A45" s="4" t="s">
        <v>10</v>
      </c>
      <c r="B45" s="12">
        <f t="shared" si="7"/>
        <v>13.408322526359514</v>
      </c>
      <c r="C45" s="12">
        <f t="shared" si="7"/>
        <v>12.878158779734433</v>
      </c>
      <c r="D45" s="12">
        <f t="shared" si="7"/>
        <v>11.771278447361411</v>
      </c>
      <c r="E45" s="12">
        <f t="shared" si="7"/>
        <v>10.675119583946877</v>
      </c>
      <c r="F45" s="12">
        <f t="shared" si="7"/>
        <v>9.3541733837221983</v>
      </c>
      <c r="G45" s="12">
        <f t="shared" si="7"/>
        <v>9.566915779465992</v>
      </c>
      <c r="H45" s="12">
        <f t="shared" si="7"/>
        <v>9.6633599789643867</v>
      </c>
      <c r="I45" s="12">
        <f t="shared" si="7"/>
        <v>10.240026879854252</v>
      </c>
      <c r="J45" s="12">
        <f t="shared" si="7"/>
        <v>11.31474149100846</v>
      </c>
      <c r="K45" s="12">
        <f t="shared" si="7"/>
        <v>14.026908560149899</v>
      </c>
      <c r="L45" s="12">
        <f t="shared" si="7"/>
        <v>12.013908302929776</v>
      </c>
      <c r="M45" s="12">
        <f t="shared" si="7"/>
        <v>9.7228142833487201</v>
      </c>
      <c r="N45" s="12">
        <f t="shared" si="7"/>
        <v>8.6306088343503777</v>
      </c>
      <c r="O45" s="12">
        <f t="shared" si="7"/>
        <v>7.6831388116703234</v>
      </c>
      <c r="P45" s="12">
        <f t="shared" si="7"/>
        <v>7.7274880915735116</v>
      </c>
      <c r="Q45" s="12">
        <f t="shared" si="7"/>
        <v>8.2298414089602829</v>
      </c>
      <c r="R45" s="12">
        <f t="shared" si="7"/>
        <v>10.294668139194519</v>
      </c>
      <c r="S45" s="12">
        <f t="shared" si="7"/>
        <v>8.2477963896681548</v>
      </c>
      <c r="T45" s="12">
        <f t="shared" ref="T45:Y45" si="15">+T19/T$5*100</f>
        <v>7.2176495528999434</v>
      </c>
      <c r="U45" s="12">
        <f t="shared" si="15"/>
        <v>7.3482787231400852</v>
      </c>
      <c r="V45" s="12">
        <f t="shared" si="15"/>
        <v>7.8560137892763446</v>
      </c>
      <c r="W45" s="12">
        <f t="shared" si="15"/>
        <v>6.6809656249549043</v>
      </c>
      <c r="X45" s="12">
        <f t="shared" si="15"/>
        <v>7.4061384458954826</v>
      </c>
      <c r="Y45" s="12">
        <f t="shared" si="15"/>
        <v>6.7513174948064929</v>
      </c>
      <c r="Z45" s="12"/>
    </row>
    <row r="46" spans="1:26" x14ac:dyDescent="0.25">
      <c r="A46" s="4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x14ac:dyDescent="0.25">
      <c r="A47" s="8" t="s">
        <v>11</v>
      </c>
      <c r="B47" s="13">
        <f t="shared" si="7"/>
        <v>9.6862656310742479E-2</v>
      </c>
      <c r="C47" s="9" t="s">
        <v>55</v>
      </c>
      <c r="D47" s="9" t="s">
        <v>55</v>
      </c>
      <c r="E47" s="9" t="s">
        <v>55</v>
      </c>
      <c r="F47" s="9" t="s">
        <v>55</v>
      </c>
      <c r="G47" s="13">
        <f t="shared" si="7"/>
        <v>9.8965494800725504E-3</v>
      </c>
      <c r="H47" s="13">
        <f t="shared" si="7"/>
        <v>1.7659993026619959E-2</v>
      </c>
      <c r="I47" s="13">
        <f t="shared" si="7"/>
        <v>4.1136247599413478E-2</v>
      </c>
      <c r="J47" s="13">
        <f t="shared" si="7"/>
        <v>4.8281447545664262E-3</v>
      </c>
      <c r="K47" s="13">
        <f t="shared" si="7"/>
        <v>2.1709264761523604E-2</v>
      </c>
      <c r="L47" s="13">
        <f t="shared" si="7"/>
        <v>2.5761767376337667E-2</v>
      </c>
      <c r="M47" s="13">
        <f t="shared" si="7"/>
        <v>6.1647872024972419E-2</v>
      </c>
      <c r="N47" s="13">
        <f t="shared" si="7"/>
        <v>0.10920352401510547</v>
      </c>
      <c r="O47" s="13">
        <f t="shared" si="7"/>
        <v>4.6657148523925933E-2</v>
      </c>
      <c r="P47" s="13">
        <f t="shared" si="7"/>
        <v>4.8431629662876882E-2</v>
      </c>
      <c r="Q47" s="13">
        <f t="shared" si="7"/>
        <v>4.1078428339792299E-2</v>
      </c>
      <c r="R47" s="13">
        <f t="shared" si="7"/>
        <v>3.1013248263024974E-2</v>
      </c>
      <c r="S47" s="13">
        <f t="shared" si="7"/>
        <v>6.1513638229915901E-2</v>
      </c>
      <c r="T47" s="13">
        <f t="shared" ref="T47:Y47" si="16">+T21/T$5*100</f>
        <v>5.6905153188289648E-2</v>
      </c>
      <c r="U47" s="13">
        <f t="shared" si="16"/>
        <v>5.9993605394428474E-2</v>
      </c>
      <c r="V47" s="13">
        <f t="shared" si="16"/>
        <v>5.4098471107945661E-2</v>
      </c>
      <c r="W47" s="13">
        <f t="shared" si="16"/>
        <v>5.5186756629579233E-2</v>
      </c>
      <c r="X47" s="13">
        <f t="shared" si="16"/>
        <v>0.13219630008855263</v>
      </c>
      <c r="Y47" s="13">
        <f t="shared" si="16"/>
        <v>0.27888805139307049</v>
      </c>
      <c r="Z47" s="13"/>
    </row>
    <row r="48" spans="1:26" x14ac:dyDescent="0.25">
      <c r="A48" s="8" t="s">
        <v>12</v>
      </c>
      <c r="B48" s="13">
        <f t="shared" si="7"/>
        <v>2.0287972164871482</v>
      </c>
      <c r="C48" s="13">
        <f t="shared" si="7"/>
        <v>1.5951278111885445</v>
      </c>
      <c r="D48" s="13">
        <f t="shared" si="7"/>
        <v>1.7817212234220603</v>
      </c>
      <c r="E48" s="13">
        <f t="shared" si="7"/>
        <v>1.741935133627549</v>
      </c>
      <c r="F48" s="13">
        <f t="shared" si="7"/>
        <v>1.639941759362961</v>
      </c>
      <c r="G48" s="13">
        <f t="shared" si="7"/>
        <v>1.1974659864757722</v>
      </c>
      <c r="H48" s="13">
        <f t="shared" si="7"/>
        <v>1.1849505356686112</v>
      </c>
      <c r="I48" s="13">
        <f t="shared" si="7"/>
        <v>1.1655975287586915</v>
      </c>
      <c r="J48" s="13">
        <f t="shared" si="7"/>
        <v>1.4872530403630595</v>
      </c>
      <c r="K48" s="13">
        <f t="shared" si="7"/>
        <v>2.034184526065824</v>
      </c>
      <c r="L48" s="13">
        <f t="shared" si="7"/>
        <v>0.86303423046553207</v>
      </c>
      <c r="M48" s="13">
        <f t="shared" si="7"/>
        <v>0.42193376165867513</v>
      </c>
      <c r="N48" s="13">
        <f t="shared" si="7"/>
        <v>0.38096426657505084</v>
      </c>
      <c r="O48" s="13">
        <f t="shared" si="7"/>
        <v>0.4884939469666415</v>
      </c>
      <c r="P48" s="24" t="s">
        <v>55</v>
      </c>
      <c r="Q48" s="24" t="s">
        <v>55</v>
      </c>
      <c r="R48" s="13">
        <f t="shared" si="7"/>
        <v>1.5444107777007321</v>
      </c>
      <c r="S48" s="13">
        <f t="shared" si="7"/>
        <v>0.90346217290140263</v>
      </c>
      <c r="T48" s="13">
        <f t="shared" ref="T48:Y48" si="17">+T22/T$5*100</f>
        <v>0.51229042430779048</v>
      </c>
      <c r="U48" s="13">
        <f t="shared" si="17"/>
        <v>0.82923005813695572</v>
      </c>
      <c r="V48" s="13">
        <f t="shared" si="17"/>
        <v>0.62114199525290203</v>
      </c>
      <c r="W48" s="13">
        <f t="shared" si="17"/>
        <v>0.53502583720661123</v>
      </c>
      <c r="X48" s="13">
        <f t="shared" si="17"/>
        <v>1.1711955528680307</v>
      </c>
      <c r="Y48" s="13">
        <f t="shared" si="17"/>
        <v>0.9326457003972739</v>
      </c>
      <c r="Z48" s="13"/>
    </row>
    <row r="49" spans="1:26" x14ac:dyDescent="0.25">
      <c r="A49" s="8" t="s">
        <v>13</v>
      </c>
      <c r="B49" s="13">
        <f t="shared" ref="B49:P49" si="18">+B23/B$5*100</f>
        <v>2.9881034055217235</v>
      </c>
      <c r="C49" s="13">
        <f t="shared" si="18"/>
        <v>2.6681403097836038</v>
      </c>
      <c r="D49" s="13">
        <f t="shared" si="18"/>
        <v>2.5596411713716205</v>
      </c>
      <c r="E49" s="13">
        <f t="shared" si="18"/>
        <v>2.1947045794789335</v>
      </c>
      <c r="F49" s="13">
        <f t="shared" si="18"/>
        <v>1.5240609300839807</v>
      </c>
      <c r="G49" s="13">
        <f t="shared" si="18"/>
        <v>1.9320430036615717</v>
      </c>
      <c r="H49" s="13">
        <f t="shared" si="18"/>
        <v>2.2032225181061036</v>
      </c>
      <c r="I49" s="13">
        <f t="shared" si="18"/>
        <v>1.954889684748208</v>
      </c>
      <c r="J49" s="13">
        <f t="shared" si="18"/>
        <v>2.483230445054629</v>
      </c>
      <c r="K49" s="13">
        <f t="shared" si="18"/>
        <v>2.9917382580542684</v>
      </c>
      <c r="L49" s="13">
        <f t="shared" si="18"/>
        <v>2.5954170507542647</v>
      </c>
      <c r="M49" s="13">
        <f t="shared" si="18"/>
        <v>2.5043169390866935</v>
      </c>
      <c r="N49" s="13">
        <f t="shared" si="18"/>
        <v>0.7787529469084169</v>
      </c>
      <c r="O49" s="13">
        <f t="shared" si="18"/>
        <v>0.32741999254566079</v>
      </c>
      <c r="P49" s="13">
        <f t="shared" si="18"/>
        <v>0.33161903757107558</v>
      </c>
      <c r="Q49" s="13">
        <f t="shared" ref="B49:S53" si="19">+Q23/Q$5*100</f>
        <v>0.3284101917459476</v>
      </c>
      <c r="R49" s="13">
        <f t="shared" si="19"/>
        <v>0.43328784141798027</v>
      </c>
      <c r="S49" s="13">
        <f t="shared" si="19"/>
        <v>0.37266765227681015</v>
      </c>
      <c r="T49" s="13">
        <f t="shared" ref="T49:Y49" si="20">+T23/T$5*100</f>
        <v>0.13564283574803751</v>
      </c>
      <c r="U49" s="13">
        <f t="shared" si="20"/>
        <v>0.1222622696121828</v>
      </c>
      <c r="V49" s="13">
        <f t="shared" si="20"/>
        <v>0.16335792173533714</v>
      </c>
      <c r="W49" s="13">
        <f t="shared" si="20"/>
        <v>0.14614057264101199</v>
      </c>
      <c r="X49" s="13">
        <f t="shared" si="20"/>
        <v>5.394769394461333E-2</v>
      </c>
      <c r="Y49" s="13">
        <f t="shared" si="20"/>
        <v>8.7406613670053479E-2</v>
      </c>
      <c r="Z49" s="13"/>
    </row>
    <row r="50" spans="1:26" x14ac:dyDescent="0.25">
      <c r="A50" s="8" t="s">
        <v>14</v>
      </c>
      <c r="B50" s="13">
        <f t="shared" si="19"/>
        <v>3.6019185893944924E-4</v>
      </c>
      <c r="C50" s="13">
        <f t="shared" si="19"/>
        <v>1.6642076417635872E-3</v>
      </c>
      <c r="D50" s="13">
        <f t="shared" si="19"/>
        <v>1.1937193282460167E-4</v>
      </c>
      <c r="E50" s="13">
        <f t="shared" si="19"/>
        <v>6.8586374672643686E-4</v>
      </c>
      <c r="F50" s="13">
        <f t="shared" si="19"/>
        <v>3.0755214822554067E-4</v>
      </c>
      <c r="G50" s="13">
        <f t="shared" si="19"/>
        <v>8.7003232214714871E-5</v>
      </c>
      <c r="H50" s="13">
        <f t="shared" si="19"/>
        <v>9.949540878897527E-4</v>
      </c>
      <c r="I50" s="13">
        <f t="shared" si="19"/>
        <v>6.7277317827792009E-4</v>
      </c>
      <c r="J50" s="13">
        <f t="shared" si="19"/>
        <v>1.0239929144235935E-3</v>
      </c>
      <c r="K50" s="13">
        <f t="shared" si="19"/>
        <v>4.5084816571540272E-4</v>
      </c>
      <c r="L50" s="24" t="s">
        <v>55</v>
      </c>
      <c r="M50" s="24" t="s">
        <v>55</v>
      </c>
      <c r="N50" s="13">
        <f t="shared" si="19"/>
        <v>6.3176969435009163E-5</v>
      </c>
      <c r="O50" s="13">
        <f t="shared" si="19"/>
        <v>5.3254984123388919E-4</v>
      </c>
      <c r="P50" s="13">
        <f t="shared" si="19"/>
        <v>1.1367942755025971E-3</v>
      </c>
      <c r="Q50" s="13">
        <f t="shared" si="19"/>
        <v>4.3930524047328988E-3</v>
      </c>
      <c r="R50" s="13">
        <f t="shared" si="19"/>
        <v>2.3936609570665906E-3</v>
      </c>
      <c r="S50" s="13">
        <f t="shared" si="19"/>
        <v>1.4740935516611299E-3</v>
      </c>
      <c r="T50" s="13">
        <f t="shared" ref="T50:Y50" si="21">+T24/T$5*100</f>
        <v>4.5699877278664275E-5</v>
      </c>
      <c r="U50" s="13">
        <f t="shared" si="21"/>
        <v>2.4136821504410543E-4</v>
      </c>
      <c r="V50" s="13">
        <f t="shared" si="21"/>
        <v>1.2362106317700895E-4</v>
      </c>
      <c r="W50" s="24" t="s">
        <v>55</v>
      </c>
      <c r="X50" s="24" t="s">
        <v>55</v>
      </c>
      <c r="Y50" s="24" t="s">
        <v>55</v>
      </c>
      <c r="Z50" s="13"/>
    </row>
    <row r="51" spans="1:26" x14ac:dyDescent="0.25">
      <c r="A51" s="8" t="s">
        <v>15</v>
      </c>
      <c r="B51" s="13">
        <f t="shared" si="19"/>
        <v>0.27273598200063665</v>
      </c>
      <c r="C51" s="13">
        <f t="shared" si="19"/>
        <v>0.18543012559492261</v>
      </c>
      <c r="D51" s="13">
        <f t="shared" si="19"/>
        <v>0.1348855606824183</v>
      </c>
      <c r="E51" s="13">
        <f t="shared" si="19"/>
        <v>0.13818589725741853</v>
      </c>
      <c r="F51" s="13">
        <f t="shared" si="19"/>
        <v>8.0704373313929101E-2</v>
      </c>
      <c r="G51" s="13">
        <f t="shared" si="19"/>
        <v>1.6838398282408063E-2</v>
      </c>
      <c r="H51" s="13">
        <f t="shared" si="19"/>
        <v>0.12879515220937324</v>
      </c>
      <c r="I51" s="13">
        <f t="shared" si="19"/>
        <v>1.6777657261770277E-2</v>
      </c>
      <c r="J51" s="13">
        <f t="shared" si="19"/>
        <v>1.3477696255500203E-2</v>
      </c>
      <c r="K51" s="13">
        <f t="shared" si="19"/>
        <v>0.11787731152802024</v>
      </c>
      <c r="L51" s="13">
        <f t="shared" si="19"/>
        <v>6.0720894508962717E-2</v>
      </c>
      <c r="M51" s="13">
        <f t="shared" si="19"/>
        <v>3.8850401739536189E-2</v>
      </c>
      <c r="N51" s="13">
        <f t="shared" si="19"/>
        <v>9.9948058321310193E-3</v>
      </c>
      <c r="O51" s="13">
        <f t="shared" si="19"/>
        <v>5.2550707176650252E-2</v>
      </c>
      <c r="P51" s="13">
        <f t="shared" si="19"/>
        <v>0.10284948759127051</v>
      </c>
      <c r="Q51" s="13">
        <f t="shared" si="19"/>
        <v>5.8630224292776194E-2</v>
      </c>
      <c r="R51" s="13">
        <f t="shared" si="19"/>
        <v>0.15323649553929616</v>
      </c>
      <c r="S51" s="13">
        <f t="shared" si="19"/>
        <v>0.1917306609078647</v>
      </c>
      <c r="T51" s="13">
        <f t="shared" ref="T51:Y51" si="22">+T25/T$5*100</f>
        <v>0.24092842101669495</v>
      </c>
      <c r="U51" s="13">
        <f t="shared" si="22"/>
        <v>6.680721128754144E-2</v>
      </c>
      <c r="V51" s="13">
        <f t="shared" si="22"/>
        <v>5.2985533753539406E-2</v>
      </c>
      <c r="W51" s="13">
        <f t="shared" si="22"/>
        <v>4.0305259583129964E-2</v>
      </c>
      <c r="X51" s="13">
        <f t="shared" si="22"/>
        <v>1.4218375288956772E-2</v>
      </c>
      <c r="Y51" s="13">
        <f t="shared" si="22"/>
        <v>4.5160578972718746E-2</v>
      </c>
      <c r="Z51" s="13"/>
    </row>
    <row r="52" spans="1:26" x14ac:dyDescent="0.25">
      <c r="A52" s="8" t="s">
        <v>16</v>
      </c>
      <c r="B52" s="13">
        <f t="shared" si="19"/>
        <v>0.33877482915502732</v>
      </c>
      <c r="C52" s="13">
        <f t="shared" si="19"/>
        <v>0.44413700562936476</v>
      </c>
      <c r="D52" s="13">
        <f t="shared" si="19"/>
        <v>0.45667467959214514</v>
      </c>
      <c r="E52" s="13">
        <f t="shared" si="19"/>
        <v>0.53296538030833163</v>
      </c>
      <c r="F52" s="13">
        <f t="shared" si="19"/>
        <v>0.35170093751837145</v>
      </c>
      <c r="G52" s="13">
        <f t="shared" si="19"/>
        <v>0.35488904794657528</v>
      </c>
      <c r="H52" s="13">
        <f t="shared" si="19"/>
        <v>0.24633562828416822</v>
      </c>
      <c r="I52" s="13">
        <f t="shared" si="19"/>
        <v>1.2183952916631382</v>
      </c>
      <c r="J52" s="13">
        <f t="shared" si="19"/>
        <v>0.64531280709077588</v>
      </c>
      <c r="K52" s="13">
        <f t="shared" si="19"/>
        <v>0.76690753919913146</v>
      </c>
      <c r="L52" s="13">
        <f t="shared" si="19"/>
        <v>1.2676357724398628</v>
      </c>
      <c r="M52" s="13">
        <f t="shared" si="19"/>
        <v>0.51765805062714776</v>
      </c>
      <c r="N52" s="13">
        <f t="shared" si="19"/>
        <v>0.17116029425587809</v>
      </c>
      <c r="O52" s="13">
        <f t="shared" si="19"/>
        <v>0.39367877626610365</v>
      </c>
      <c r="P52" s="13">
        <f t="shared" si="19"/>
        <v>0.42243045941991375</v>
      </c>
      <c r="Q52" s="13">
        <f t="shared" si="19"/>
        <v>0.94155021821352958</v>
      </c>
      <c r="R52" s="13">
        <f t="shared" si="19"/>
        <v>1.0491517423995977</v>
      </c>
      <c r="S52" s="13">
        <f t="shared" si="19"/>
        <v>0.59285029361295949</v>
      </c>
      <c r="T52" s="13">
        <f t="shared" ref="T52:Y52" si="23">+T26/T$5*100</f>
        <v>0.99477322566024451</v>
      </c>
      <c r="U52" s="13">
        <f t="shared" si="23"/>
        <v>1.2806386817189752</v>
      </c>
      <c r="V52" s="13">
        <f t="shared" si="23"/>
        <v>1.184942777477435</v>
      </c>
      <c r="W52" s="13">
        <f t="shared" si="23"/>
        <v>0.88547575680751311</v>
      </c>
      <c r="X52" s="13">
        <f t="shared" si="23"/>
        <v>0.88119068667016143</v>
      </c>
      <c r="Y52" s="13">
        <f t="shared" si="23"/>
        <v>0.84445300400312917</v>
      </c>
      <c r="Z52" s="13"/>
    </row>
    <row r="53" spans="1:26" x14ac:dyDescent="0.25">
      <c r="A53" s="8" t="s">
        <v>17</v>
      </c>
      <c r="B53" s="13">
        <f t="shared" si="19"/>
        <v>7.6826882450252976</v>
      </c>
      <c r="C53" s="13">
        <f t="shared" si="19"/>
        <v>7.9836593198962342</v>
      </c>
      <c r="D53" s="13">
        <f t="shared" si="19"/>
        <v>6.8382364403603413</v>
      </c>
      <c r="E53" s="13">
        <f t="shared" si="19"/>
        <v>6.0666427295279179</v>
      </c>
      <c r="F53" s="13">
        <f t="shared" si="19"/>
        <v>5.7574578312947322</v>
      </c>
      <c r="G53" s="13">
        <f t="shared" si="19"/>
        <v>6.0556957903873769</v>
      </c>
      <c r="H53" s="13">
        <f t="shared" si="19"/>
        <v>5.8814011975816207</v>
      </c>
      <c r="I53" s="13">
        <f t="shared" si="19"/>
        <v>5.842557696644751</v>
      </c>
      <c r="J53" s="13">
        <f t="shared" si="19"/>
        <v>6.6796153645755068</v>
      </c>
      <c r="K53" s="13">
        <f t="shared" si="19"/>
        <v>8.0940408123754146</v>
      </c>
      <c r="L53" s="13">
        <f t="shared" si="19"/>
        <v>7.201338587384817</v>
      </c>
      <c r="M53" s="13">
        <f t="shared" si="19"/>
        <v>6.1784072582116956</v>
      </c>
      <c r="N53" s="13">
        <f t="shared" si="19"/>
        <v>7.1804698197943617</v>
      </c>
      <c r="O53" s="13">
        <f t="shared" si="19"/>
        <v>6.3738056903501068</v>
      </c>
      <c r="P53" s="13">
        <f t="shared" si="19"/>
        <v>6.8210206830528728</v>
      </c>
      <c r="Q53" s="13">
        <f t="shared" si="19"/>
        <v>6.8557792939635025</v>
      </c>
      <c r="R53" s="13">
        <f t="shared" si="19"/>
        <v>7.0811743729168208</v>
      </c>
      <c r="S53" s="13">
        <f t="shared" si="19"/>
        <v>6.1240978781875404</v>
      </c>
      <c r="T53" s="13">
        <f t="shared" ref="T53:Y53" si="24">+T27/T$5*100</f>
        <v>5.2770637931016076</v>
      </c>
      <c r="U53" s="13">
        <f t="shared" si="24"/>
        <v>4.9891055287749575</v>
      </c>
      <c r="V53" s="13">
        <f t="shared" si="24"/>
        <v>5.7793634688860083</v>
      </c>
      <c r="W53" s="13">
        <f t="shared" si="24"/>
        <v>5.018831442087059</v>
      </c>
      <c r="X53" s="13">
        <f t="shared" si="24"/>
        <v>5.1533898370351681</v>
      </c>
      <c r="Y53" s="13">
        <f t="shared" si="24"/>
        <v>4.5627635463702472</v>
      </c>
      <c r="Z53" s="13"/>
    </row>
    <row r="54" spans="1:26" ht="15.75" thickBot="1" x14ac:dyDescent="0.3">
      <c r="A54" s="14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3"/>
    </row>
    <row r="55" spans="1:26" x14ac:dyDescent="0.25">
      <c r="A55" s="16"/>
      <c r="Z55" s="13"/>
    </row>
    <row r="56" spans="1:26" x14ac:dyDescent="0.25">
      <c r="A56" s="17" t="s">
        <v>18</v>
      </c>
    </row>
    <row r="57" spans="1:26" x14ac:dyDescent="0.25">
      <c r="A57" s="17" t="s">
        <v>20</v>
      </c>
    </row>
    <row r="58" spans="1:26" x14ac:dyDescent="0.25">
      <c r="A58" t="s">
        <v>21</v>
      </c>
    </row>
    <row r="59" spans="1:26" x14ac:dyDescent="0.25">
      <c r="A59" t="s">
        <v>22</v>
      </c>
    </row>
    <row r="60" spans="1:26" x14ac:dyDescent="0.25">
      <c r="A60" t="s">
        <v>23</v>
      </c>
    </row>
    <row r="61" spans="1:26" x14ac:dyDescent="0.25">
      <c r="A61" t="s">
        <v>24</v>
      </c>
    </row>
    <row r="62" spans="1:26" x14ac:dyDescent="0.25">
      <c r="A62" t="s">
        <v>25</v>
      </c>
    </row>
    <row r="63" spans="1:26" x14ac:dyDescent="0.25">
      <c r="A63" t="s">
        <v>26</v>
      </c>
    </row>
    <row r="64" spans="1:26" x14ac:dyDescent="0.25">
      <c r="A64" t="s">
        <v>27</v>
      </c>
    </row>
    <row r="65" spans="1:1" x14ac:dyDescent="0.25">
      <c r="A65" t="s">
        <v>28</v>
      </c>
    </row>
    <row r="66" spans="1:1" x14ac:dyDescent="0.25">
      <c r="A66" t="s">
        <v>29</v>
      </c>
    </row>
  </sheetData>
  <mergeCells count="1">
    <mergeCell ref="A29:Y2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FoodIntraExpbyctry</vt:lpstr>
    </vt:vector>
  </TitlesOfParts>
  <Company>CARICOM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Deoram Persaud</dc:creator>
  <cp:lastModifiedBy>Deoram Persaud</cp:lastModifiedBy>
  <dcterms:created xsi:type="dcterms:W3CDTF">2025-06-04T18:16:52Z</dcterms:created>
  <dcterms:modified xsi:type="dcterms:W3CDTF">2025-07-28T19:20:03Z</dcterms:modified>
</cp:coreProperties>
</file>