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WebStats\DataJul2025\Domain2 - Economic Statistics\Merchandise Trade\Food\"/>
    </mc:Choice>
  </mc:AlternateContent>
  <bookViews>
    <workbookView xWindow="0" yWindow="0" windowWidth="20490" windowHeight="7620"/>
  </bookViews>
  <sheets>
    <sheet name="FoodIntraImpbyctry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2" l="1"/>
  <c r="C19" i="2"/>
  <c r="C15" i="2" s="1"/>
  <c r="D19" i="2"/>
  <c r="D15" i="2" s="1"/>
  <c r="E19" i="2"/>
  <c r="E15" i="2" s="1"/>
  <c r="F19" i="2"/>
  <c r="F15" i="2" s="1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B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B7" i="2"/>
  <c r="C7" i="2"/>
  <c r="D7" i="2"/>
  <c r="E7" i="2"/>
  <c r="F7" i="2"/>
  <c r="G7" i="2"/>
  <c r="H7" i="2"/>
  <c r="H5" i="2" s="1"/>
  <c r="H31" i="2" s="1"/>
  <c r="I7" i="2"/>
  <c r="J7" i="2"/>
  <c r="J5" i="2" s="1"/>
  <c r="J35" i="2" s="1"/>
  <c r="K7" i="2"/>
  <c r="L7" i="2"/>
  <c r="L5" i="2" s="1"/>
  <c r="L39" i="2" s="1"/>
  <c r="M7" i="2"/>
  <c r="N7" i="2"/>
  <c r="N5" i="2" s="1"/>
  <c r="N31" i="2" s="1"/>
  <c r="O7" i="2"/>
  <c r="P7" i="2"/>
  <c r="P5" i="2" s="1"/>
  <c r="P37" i="2" s="1"/>
  <c r="Q7" i="2"/>
  <c r="R7" i="2"/>
  <c r="R5" i="2" s="1"/>
  <c r="R36" i="2" s="1"/>
  <c r="S7" i="2"/>
  <c r="T7" i="2"/>
  <c r="U7" i="2"/>
  <c r="V7" i="2"/>
  <c r="V5" i="2" s="1"/>
  <c r="V31" i="2" s="1"/>
  <c r="W7" i="2"/>
  <c r="X7" i="2"/>
  <c r="Y7" i="2"/>
  <c r="F5" i="2" l="1"/>
  <c r="F37" i="2" s="1"/>
  <c r="D5" i="2"/>
  <c r="D35" i="2" s="1"/>
  <c r="B5" i="2"/>
  <c r="B36" i="2" s="1"/>
  <c r="J45" i="2"/>
  <c r="P45" i="2"/>
  <c r="L45" i="2"/>
  <c r="H45" i="2"/>
  <c r="V41" i="2"/>
  <c r="R41" i="2"/>
  <c r="N41" i="2"/>
  <c r="J41" i="2"/>
  <c r="B41" i="2"/>
  <c r="V45" i="2"/>
  <c r="R45" i="2"/>
  <c r="N45" i="2"/>
  <c r="P41" i="2"/>
  <c r="L41" i="2"/>
  <c r="H41" i="2"/>
  <c r="B45" i="2"/>
  <c r="F41" i="2"/>
  <c r="F45" i="2"/>
  <c r="D41" i="2"/>
  <c r="D45" i="2"/>
  <c r="Y5" i="2"/>
  <c r="Y45" i="2" s="1"/>
  <c r="Y33" i="2"/>
  <c r="U5" i="2"/>
  <c r="U41" i="2" s="1"/>
  <c r="Q5" i="2"/>
  <c r="Q33" i="2" s="1"/>
  <c r="M5" i="2"/>
  <c r="M45" i="2" s="1"/>
  <c r="M33" i="2"/>
  <c r="I5" i="2"/>
  <c r="I33" i="2" s="1"/>
  <c r="E5" i="2"/>
  <c r="E41" i="2" s="1"/>
  <c r="E33" i="2"/>
  <c r="Y41" i="2"/>
  <c r="Q41" i="2"/>
  <c r="Q45" i="2"/>
  <c r="E45" i="2"/>
  <c r="W5" i="2"/>
  <c r="W33" i="2" s="1"/>
  <c r="S5" i="2"/>
  <c r="S41" i="2" s="1"/>
  <c r="O5" i="2"/>
  <c r="O33" i="2"/>
  <c r="K5" i="2"/>
  <c r="K33" i="2" s="1"/>
  <c r="G5" i="2"/>
  <c r="G33" i="2" s="1"/>
  <c r="C5" i="2"/>
  <c r="C33" i="2" s="1"/>
  <c r="O41" i="2"/>
  <c r="O45" i="2"/>
  <c r="B50" i="2"/>
  <c r="J49" i="2"/>
  <c r="D49" i="2"/>
  <c r="L48" i="2"/>
  <c r="F48" i="2"/>
  <c r="N47" i="2"/>
  <c r="H47" i="2"/>
  <c r="R43" i="2"/>
  <c r="L43" i="2"/>
  <c r="B43" i="2"/>
  <c r="P39" i="2"/>
  <c r="F39" i="2"/>
  <c r="R38" i="2"/>
  <c r="H38" i="2"/>
  <c r="B38" i="2"/>
  <c r="J37" i="2"/>
  <c r="D37" i="2"/>
  <c r="L36" i="2"/>
  <c r="F36" i="2"/>
  <c r="N35" i="2"/>
  <c r="H35" i="2"/>
  <c r="P33" i="2"/>
  <c r="J33" i="2"/>
  <c r="R31" i="2"/>
  <c r="L31" i="2"/>
  <c r="B31" i="2"/>
  <c r="V51" i="2"/>
  <c r="V50" i="2"/>
  <c r="V39" i="2"/>
  <c r="V38" i="2"/>
  <c r="P53" i="2"/>
  <c r="L53" i="2"/>
  <c r="H53" i="2"/>
  <c r="D53" i="2"/>
  <c r="R52" i="2"/>
  <c r="N52" i="2"/>
  <c r="J52" i="2"/>
  <c r="F52" i="2"/>
  <c r="B52" i="2"/>
  <c r="P51" i="2"/>
  <c r="L51" i="2"/>
  <c r="H51" i="2"/>
  <c r="D51" i="2"/>
  <c r="R50" i="2"/>
  <c r="N50" i="2"/>
  <c r="J50" i="2"/>
  <c r="F50" i="2"/>
  <c r="N49" i="2"/>
  <c r="H49" i="2"/>
  <c r="P48" i="2"/>
  <c r="J48" i="2"/>
  <c r="R47" i="2"/>
  <c r="L47" i="2"/>
  <c r="B47" i="2"/>
  <c r="P43" i="2"/>
  <c r="F43" i="2"/>
  <c r="J39" i="2"/>
  <c r="D39" i="2"/>
  <c r="L38" i="2"/>
  <c r="F38" i="2"/>
  <c r="N37" i="2"/>
  <c r="H37" i="2"/>
  <c r="P36" i="2"/>
  <c r="J36" i="2"/>
  <c r="R35" i="2"/>
  <c r="L35" i="2"/>
  <c r="B35" i="2"/>
  <c r="N33" i="2"/>
  <c r="D33" i="2"/>
  <c r="P31" i="2"/>
  <c r="F31" i="2"/>
  <c r="V49" i="2"/>
  <c r="V48" i="2"/>
  <c r="V37" i="2"/>
  <c r="V36" i="2"/>
  <c r="V33" i="2"/>
  <c r="R49" i="2"/>
  <c r="L49" i="2"/>
  <c r="B49" i="2"/>
  <c r="N48" i="2"/>
  <c r="D48" i="2"/>
  <c r="P47" i="2"/>
  <c r="J43" i="2"/>
  <c r="D43" i="2"/>
  <c r="N39" i="2"/>
  <c r="H39" i="2"/>
  <c r="P38" i="2"/>
  <c r="J38" i="2"/>
  <c r="R37" i="2"/>
  <c r="L37" i="2"/>
  <c r="B37" i="2"/>
  <c r="N36" i="2"/>
  <c r="D36" i="2"/>
  <c r="P35" i="2"/>
  <c r="F35" i="2"/>
  <c r="R33" i="2"/>
  <c r="H33" i="2"/>
  <c r="B33" i="2"/>
  <c r="J31" i="2"/>
  <c r="D31" i="2"/>
  <c r="V47" i="2"/>
  <c r="V35" i="2"/>
  <c r="X5" i="2"/>
  <c r="T5" i="2"/>
  <c r="T33" i="2" s="1"/>
  <c r="R53" i="2"/>
  <c r="N53" i="2"/>
  <c r="J53" i="2"/>
  <c r="F53" i="2"/>
  <c r="B53" i="2"/>
  <c r="P52" i="2"/>
  <c r="L52" i="2"/>
  <c r="H52" i="2"/>
  <c r="D52" i="2"/>
  <c r="R51" i="2"/>
  <c r="N51" i="2"/>
  <c r="J51" i="2"/>
  <c r="F51" i="2"/>
  <c r="B51" i="2"/>
  <c r="P50" i="2"/>
  <c r="L50" i="2"/>
  <c r="H50" i="2"/>
  <c r="D50" i="2"/>
  <c r="P49" i="2"/>
  <c r="F49" i="2"/>
  <c r="R48" i="2"/>
  <c r="H48" i="2"/>
  <c r="B48" i="2"/>
  <c r="J47" i="2"/>
  <c r="N43" i="2"/>
  <c r="H43" i="2"/>
  <c r="R39" i="2"/>
  <c r="B39" i="2"/>
  <c r="N38" i="2"/>
  <c r="D38" i="2"/>
  <c r="H36" i="2"/>
  <c r="L33" i="2"/>
  <c r="F33" i="2"/>
  <c r="V53" i="2"/>
  <c r="V52" i="2"/>
  <c r="V43" i="2"/>
  <c r="G41" i="2" l="1"/>
  <c r="G45" i="2"/>
  <c r="M41" i="2"/>
  <c r="K45" i="2"/>
  <c r="I41" i="2"/>
  <c r="K41" i="2"/>
  <c r="W45" i="2"/>
  <c r="W41" i="2"/>
  <c r="S33" i="2"/>
  <c r="I45" i="2"/>
  <c r="U45" i="2"/>
  <c r="U33" i="2"/>
  <c r="T45" i="2"/>
  <c r="S45" i="2"/>
  <c r="C41" i="2"/>
  <c r="C45" i="2"/>
  <c r="X31" i="2"/>
  <c r="X37" i="2"/>
  <c r="X38" i="2"/>
  <c r="X49" i="2"/>
  <c r="X50" i="2"/>
  <c r="X39" i="2"/>
  <c r="X51" i="2"/>
  <c r="X52" i="2"/>
  <c r="X43" i="2"/>
  <c r="X53" i="2"/>
  <c r="X35" i="2"/>
  <c r="X36" i="2"/>
  <c r="X47" i="2"/>
  <c r="X48" i="2"/>
  <c r="C36" i="2"/>
  <c r="C38" i="2"/>
  <c r="C48" i="2"/>
  <c r="C50" i="2"/>
  <c r="C31" i="2"/>
  <c r="C43" i="2"/>
  <c r="C39" i="2"/>
  <c r="C51" i="2"/>
  <c r="C53" i="2"/>
  <c r="C37" i="2"/>
  <c r="C49" i="2"/>
  <c r="C35" i="2"/>
  <c r="C52" i="2"/>
  <c r="K36" i="2"/>
  <c r="K38" i="2"/>
  <c r="K48" i="2"/>
  <c r="K37" i="2"/>
  <c r="K49" i="2"/>
  <c r="K35" i="2"/>
  <c r="K47" i="2"/>
  <c r="K51" i="2"/>
  <c r="K53" i="2"/>
  <c r="K31" i="2"/>
  <c r="K43" i="2"/>
  <c r="K39" i="2"/>
  <c r="K50" i="2"/>
  <c r="K52" i="2"/>
  <c r="S36" i="2"/>
  <c r="S38" i="2"/>
  <c r="S48" i="2"/>
  <c r="S31" i="2"/>
  <c r="S43" i="2"/>
  <c r="S39" i="2"/>
  <c r="S51" i="2"/>
  <c r="S53" i="2"/>
  <c r="S37" i="2"/>
  <c r="S49" i="2"/>
  <c r="S35" i="2"/>
  <c r="S47" i="2"/>
  <c r="S50" i="2"/>
  <c r="S52" i="2"/>
  <c r="X45" i="2"/>
  <c r="E31" i="2"/>
  <c r="E35" i="2"/>
  <c r="E37" i="2"/>
  <c r="E39" i="2"/>
  <c r="E43" i="2"/>
  <c r="E49" i="2"/>
  <c r="E38" i="2"/>
  <c r="E50" i="2"/>
  <c r="E52" i="2"/>
  <c r="E36" i="2"/>
  <c r="E48" i="2"/>
  <c r="E51" i="2"/>
  <c r="E53" i="2"/>
  <c r="M31" i="2"/>
  <c r="M35" i="2"/>
  <c r="M37" i="2"/>
  <c r="M39" i="2"/>
  <c r="M43" i="2"/>
  <c r="M47" i="2"/>
  <c r="M49" i="2"/>
  <c r="M36" i="2"/>
  <c r="M48" i="2"/>
  <c r="M50" i="2"/>
  <c r="M52" i="2"/>
  <c r="M38" i="2"/>
  <c r="M51" i="2"/>
  <c r="M53" i="2"/>
  <c r="U31" i="2"/>
  <c r="U35" i="2"/>
  <c r="U37" i="2"/>
  <c r="U39" i="2"/>
  <c r="U43" i="2"/>
  <c r="U47" i="2"/>
  <c r="U49" i="2"/>
  <c r="U51" i="2"/>
  <c r="U53" i="2"/>
  <c r="U36" i="2"/>
  <c r="U48" i="2"/>
  <c r="U38" i="2"/>
  <c r="U50" i="2"/>
  <c r="U52" i="2"/>
  <c r="T31" i="2"/>
  <c r="T35" i="2"/>
  <c r="T36" i="2"/>
  <c r="T47" i="2"/>
  <c r="T48" i="2"/>
  <c r="T37" i="2"/>
  <c r="T38" i="2"/>
  <c r="T49" i="2"/>
  <c r="T50" i="2"/>
  <c r="T39" i="2"/>
  <c r="T51" i="2"/>
  <c r="T52" i="2"/>
  <c r="T43" i="2"/>
  <c r="T53" i="2"/>
  <c r="T41" i="2"/>
  <c r="X33" i="2"/>
  <c r="G36" i="2"/>
  <c r="G38" i="2"/>
  <c r="G48" i="2"/>
  <c r="G39" i="2"/>
  <c r="G37" i="2"/>
  <c r="G49" i="2"/>
  <c r="G51" i="2"/>
  <c r="G53" i="2"/>
  <c r="G35" i="2"/>
  <c r="G47" i="2"/>
  <c r="G31" i="2"/>
  <c r="G43" i="2"/>
  <c r="G50" i="2"/>
  <c r="G52" i="2"/>
  <c r="O36" i="2"/>
  <c r="O38" i="2"/>
  <c r="O48" i="2"/>
  <c r="O35" i="2"/>
  <c r="O47" i="2"/>
  <c r="O31" i="2"/>
  <c r="O43" i="2"/>
  <c r="O51" i="2"/>
  <c r="O53" i="2"/>
  <c r="O39" i="2"/>
  <c r="O37" i="2"/>
  <c r="O49" i="2"/>
  <c r="O50" i="2"/>
  <c r="O52" i="2"/>
  <c r="W36" i="2"/>
  <c r="W38" i="2"/>
  <c r="W48" i="2"/>
  <c r="W50" i="2"/>
  <c r="W52" i="2"/>
  <c r="W31" i="2"/>
  <c r="W39" i="2"/>
  <c r="W51" i="2"/>
  <c r="W43" i="2"/>
  <c r="W53" i="2"/>
  <c r="W35" i="2"/>
  <c r="W47" i="2"/>
  <c r="W37" i="2"/>
  <c r="W49" i="2"/>
  <c r="X41" i="2"/>
  <c r="I31" i="2"/>
  <c r="I35" i="2"/>
  <c r="I37" i="2"/>
  <c r="I39" i="2"/>
  <c r="I43" i="2"/>
  <c r="I47" i="2"/>
  <c r="I49" i="2"/>
  <c r="I38" i="2"/>
  <c r="I36" i="2"/>
  <c r="I48" i="2"/>
  <c r="I50" i="2"/>
  <c r="I52" i="2"/>
  <c r="I51" i="2"/>
  <c r="I53" i="2"/>
  <c r="Q31" i="2"/>
  <c r="Q35" i="2"/>
  <c r="Q37" i="2"/>
  <c r="Q39" i="2"/>
  <c r="Q43" i="2"/>
  <c r="Q47" i="2"/>
  <c r="Q49" i="2"/>
  <c r="Q50" i="2"/>
  <c r="Q52" i="2"/>
  <c r="Q38" i="2"/>
  <c r="Q36" i="2"/>
  <c r="Q48" i="2"/>
  <c r="Q51" i="2"/>
  <c r="Q53" i="2"/>
  <c r="Y31" i="2"/>
  <c r="Y35" i="2"/>
  <c r="Y37" i="2"/>
  <c r="Y39" i="2"/>
  <c r="Y43" i="2"/>
  <c r="Y47" i="2"/>
  <c r="Y49" i="2"/>
  <c r="Y51" i="2"/>
  <c r="Y53" i="2"/>
  <c r="Y36" i="2"/>
  <c r="Y48" i="2"/>
  <c r="Y38" i="2"/>
  <c r="Y50" i="2"/>
  <c r="Y52" i="2"/>
</calcChain>
</file>

<file path=xl/sharedStrings.xml><?xml version="1.0" encoding="utf-8"?>
<sst xmlns="http://schemas.openxmlformats.org/spreadsheetml/2006/main" count="81" uniqueCount="57">
  <si>
    <t>CARICOM COUNTRIES</t>
  </si>
  <si>
    <t>CARICOM</t>
  </si>
  <si>
    <t xml:space="preserve">  MDCs</t>
  </si>
  <si>
    <t>BARBADOS</t>
  </si>
  <si>
    <t>GUYANA</t>
  </si>
  <si>
    <t>JAMAICA</t>
  </si>
  <si>
    <t>SURINAME</t>
  </si>
  <si>
    <t>TRINIDAD AND TOBAGO</t>
  </si>
  <si>
    <t xml:space="preserve">  LDCs</t>
  </si>
  <si>
    <t xml:space="preserve">      BELIZE</t>
  </si>
  <si>
    <t xml:space="preserve">     OECS</t>
  </si>
  <si>
    <t>ANTIGUA AND BARBUDA</t>
  </si>
  <si>
    <t>DOMINICA</t>
  </si>
  <si>
    <t>GRENADA</t>
  </si>
  <si>
    <t>MONTSERRAT</t>
  </si>
  <si>
    <t>ST. KITTS AND NEVIS</t>
  </si>
  <si>
    <t>SAINT LUCIA</t>
  </si>
  <si>
    <t>ST. VINCENT &amp; THE GRENADINES</t>
  </si>
  <si>
    <t>Note: Data for Guyana for 2023 are provisional</t>
  </si>
  <si>
    <t>PERCENT</t>
  </si>
  <si>
    <t>The following catories of the Standard International Trade Classification (SITC) was used to generate the values:</t>
  </si>
  <si>
    <t>01   Meat and meat preparations.</t>
  </si>
  <si>
    <t>02   Dairy products and birds eggs.</t>
  </si>
  <si>
    <t>03   Fish (not marine mammals), crustaceans, molluscs &amp; aquatic invertebrates and preparations thereof</t>
  </si>
  <si>
    <t>04   Cereals and cereal preparations.</t>
  </si>
  <si>
    <t>05   Vegetables and fruit.</t>
  </si>
  <si>
    <t>06   Sugars, sugar preparations and honey.</t>
  </si>
  <si>
    <t>07   Coffee, tea, cocoa, spices, and manufactures thereof.</t>
  </si>
  <si>
    <t>08   Feeding stuff for animals (not including unmilled cereals).</t>
  </si>
  <si>
    <t>09   Miscellaneous edible products and preparations.</t>
  </si>
  <si>
    <t>US$000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</si>
  <si>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</si>
  <si>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</si>
  <si>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</si>
  <si>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</si>
  <si>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</si>
  <si>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</si>
  <si>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</si>
  <si>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</si>
  <si>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</si>
  <si>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</si>
  <si>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</si>
  <si>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</si>
  <si>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</si>
  <si>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</si>
  <si>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</si>
  <si>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</si>
  <si>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</si>
  <si>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</si>
  <si>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</si>
  <si>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</si>
  <si>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</si>
  <si>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</si>
  <si>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</si>
  <si>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</si>
  <si>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…</t>
  </si>
  <si>
    <t>CARICOM's INTRA-REGIONAL FOOD IMPORTS, BY COUNTRY: 2000-2023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</si>
</sst>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rgb="FF000000"/>
      <name val="Arial Narrow"/>
      <family val="2"/>
    </font>
    <font>
      <b/>
      <i/>
      <sz val="10"/>
      <name val="Arial"/>
      <family val="2"/>
    </font>
    <font>
      <b/>
      <sz val="1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5D9F1"/>
        <bgColor rgb="FF000000"/>
      </patternFill>
    </fill>
  </fills>
  <borders count="10">
    <border>
      <left/>
      <right/>
      <top/>
      <bottom/>
      <diagonal/>
    </border>
    <border>
      <left/>
      <right style="thin">
        <color rgb="FF8DB4E3"/>
      </right>
      <top style="medium">
        <color rgb="FF8DB4E3"/>
      </top>
      <bottom/>
      <diagonal/>
    </border>
    <border>
      <left/>
      <right/>
      <top style="medium">
        <color rgb="FF8DB4E3"/>
      </top>
      <bottom style="thin">
        <color rgb="FF8DB4E3"/>
      </bottom>
      <diagonal/>
    </border>
    <border>
      <left/>
      <right style="thin">
        <color rgb="FF8DB4E3"/>
      </right>
      <top/>
      <bottom style="medium">
        <color rgb="FF8DB4E3"/>
      </bottom>
      <diagonal/>
    </border>
    <border>
      <left/>
      <right/>
      <top/>
      <bottom style="medium">
        <color rgb="FF8DB4E3"/>
      </bottom>
      <diagonal/>
    </border>
    <border>
      <left/>
      <right style="thin">
        <color rgb="FF8DB4E3"/>
      </right>
      <top/>
      <bottom/>
      <diagonal/>
    </border>
    <border>
      <left/>
      <right/>
      <top style="medium">
        <color rgb="FF8DB4E3"/>
      </top>
      <bottom style="medium">
        <color rgb="FF8DB4E3"/>
      </bottom>
      <diagonal/>
    </border>
    <border>
      <left/>
      <right style="thin">
        <color rgb="FF8DB4E3"/>
      </right>
      <top/>
      <bottom style="medium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 style="medium">
        <color theme="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164" fontId="2" fillId="0" borderId="0" xfId="0" applyNumberFormat="1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4" fillId="0" borderId="5" xfId="0" applyFont="1" applyBorder="1" applyAlignment="1">
      <alignment horizontal="left" vertical="center" indent="2"/>
    </xf>
    <xf numFmtId="164" fontId="0" fillId="0" borderId="0" xfId="1" applyNumberFormat="1" applyFont="1"/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left" vertical="center" indent="3"/>
    </xf>
    <xf numFmtId="164" fontId="0" fillId="0" borderId="0" xfId="1" applyNumberFormat="1" applyFont="1" applyAlignment="1">
      <alignment horizontal="right"/>
    </xf>
    <xf numFmtId="0" fontId="4" fillId="0" borderId="3" xfId="0" applyFont="1" applyBorder="1" applyAlignment="1">
      <alignment vertical="center"/>
    </xf>
    <xf numFmtId="0" fontId="4" fillId="0" borderId="4" xfId="0" applyFont="1" applyBorder="1"/>
    <xf numFmtId="165" fontId="3" fillId="0" borderId="0" xfId="0" applyNumberFormat="1" applyFont="1" applyBorder="1"/>
    <xf numFmtId="165" fontId="4" fillId="0" borderId="0" xfId="0" applyNumberFormat="1" applyFont="1" applyBorder="1"/>
    <xf numFmtId="0" fontId="4" fillId="0" borderId="7" xfId="0" applyFont="1" applyBorder="1" applyAlignment="1">
      <alignment horizontal="left" vertical="center" indent="3"/>
    </xf>
    <xf numFmtId="0" fontId="4" fillId="0" borderId="8" xfId="0" applyFont="1" applyBorder="1"/>
    <xf numFmtId="0" fontId="3" fillId="0" borderId="9" xfId="0" applyFont="1" applyBorder="1"/>
    <xf numFmtId="0" fontId="6" fillId="0" borderId="0" xfId="0" applyFont="1" applyBorder="1"/>
    <xf numFmtId="164" fontId="3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164" fontId="3" fillId="0" borderId="0" xfId="1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164" fontId="5" fillId="0" borderId="0" xfId="1" applyNumberFormat="1" applyFont="1" applyAlignment="1">
      <alignment vertical="center"/>
    </xf>
    <xf numFmtId="0" fontId="3" fillId="0" borderId="6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Z66"/>
  <sheetViews>
    <sheetView tabSelected="1" zoomScale="90" zoomScaleNormal="90" workbookViewId="0">
      <selection activeCell="A17" sqref="A17"/>
    </sheetView>
  </sheetViews>
  <sheetFormatPr defaultRowHeight="15" x14ac:dyDescent="0.25"/>
  <cols>
    <col min="1" max="1" width="37.85546875" customWidth="1"/>
    <col min="2" max="20" width="12.85546875" bestFit="1" customWidth="1"/>
    <col min="21" max="21" width="13.28515625" bestFit="1" customWidth="1"/>
    <col min="22" max="22" width="12.85546875" bestFit="1" customWidth="1"/>
    <col min="23" max="25" width="13.28515625" bestFit="1" customWidth="1"/>
  </cols>
  <sheetData>
    <row r="1" spans="1:25" ht="16.5" x14ac:dyDescent="0.25">
      <c r="A1" s="21" t="s">
        <v>56</v>
      </c>
    </row>
    <row r="2" spans="1:25" ht="17.25" thickBot="1" x14ac:dyDescent="0.3">
      <c r="A2" s="21" t="s">
        <v>30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30.75" customHeight="1" x14ac:dyDescent="0.25">
      <c r="A3" s="2" t="s">
        <v>0</v>
      </c>
      <c r="B3" s="3" t="s">
        <v>31</v>
      </c>
      <c r="C3" s="3" t="s">
        <v>32</v>
      </c>
      <c r="D3" s="3" t="s">
        <v>33</v>
      </c>
      <c r="E3" s="3" t="s">
        <v>34</v>
      </c>
      <c r="F3" s="3" t="s">
        <v>35</v>
      </c>
      <c r="G3" s="3" t="s">
        <v>36</v>
      </c>
      <c r="H3" s="3" t="s">
        <v>37</v>
      </c>
      <c r="I3" s="3" t="s">
        <v>38</v>
      </c>
      <c r="J3" s="3" t="s">
        <v>39</v>
      </c>
      <c r="K3" s="3" t="s">
        <v>40</v>
      </c>
      <c r="L3" s="3" t="s">
        <v>41</v>
      </c>
      <c r="M3" s="3" t="s">
        <v>42</v>
      </c>
      <c r="N3" s="3" t="s">
        <v>43</v>
      </c>
      <c r="O3" s="3" t="s">
        <v>44</v>
      </c>
      <c r="P3" s="3" t="s">
        <v>45</v>
      </c>
      <c r="Q3" s="3" t="s">
        <v>46</v>
      </c>
      <c r="R3" s="3" t="s">
        <v>47</v>
      </c>
      <c r="S3" s="3" t="s">
        <v>48</v>
      </c>
      <c r="T3" s="3" t="s">
        <v>49</v>
      </c>
      <c r="U3" s="3" t="s">
        <v>50</v>
      </c>
      <c r="V3" s="3" t="s">
        <v>51</v>
      </c>
      <c r="W3" s="3" t="s">
        <v>52</v>
      </c>
      <c r="X3" s="3" t="s">
        <v>53</v>
      </c>
      <c r="Y3" s="3" t="s">
        <v>54</v>
      </c>
    </row>
    <row r="4" spans="1:25" x14ac:dyDescent="0.25">
      <c r="A4" s="4"/>
    </row>
    <row r="5" spans="1:25" x14ac:dyDescent="0.25">
      <c r="A5" s="4" t="s">
        <v>1</v>
      </c>
      <c r="B5" s="18">
        <f t="shared" ref="B5:Y5" si="0">(B7+B15)</f>
        <v>233989.461034479</v>
      </c>
      <c r="C5" s="18">
        <f t="shared" si="0"/>
        <v>226874.03266661987</v>
      </c>
      <c r="D5" s="18">
        <f t="shared" si="0"/>
        <v>210272.81860700209</v>
      </c>
      <c r="E5" s="18">
        <f t="shared" si="0"/>
        <v>217752.02198864499</v>
      </c>
      <c r="F5" s="18">
        <f t="shared" si="0"/>
        <v>242238.11067015538</v>
      </c>
      <c r="G5" s="18">
        <f t="shared" si="0"/>
        <v>269292.06785061001</v>
      </c>
      <c r="H5" s="18">
        <f t="shared" si="0"/>
        <v>267008.12751326006</v>
      </c>
      <c r="I5" s="18">
        <f t="shared" si="0"/>
        <v>302534.64731630497</v>
      </c>
      <c r="J5" s="18">
        <f t="shared" si="0"/>
        <v>360524.18850766966</v>
      </c>
      <c r="K5" s="18">
        <f t="shared" si="0"/>
        <v>338327.43479777203</v>
      </c>
      <c r="L5" s="18">
        <f t="shared" si="0"/>
        <v>350278.96286847146</v>
      </c>
      <c r="M5" s="18">
        <f t="shared" si="0"/>
        <v>411485.79291501787</v>
      </c>
      <c r="N5" s="18">
        <f t="shared" si="0"/>
        <v>454006.0853460572</v>
      </c>
      <c r="O5" s="18">
        <f t="shared" si="0"/>
        <v>447102.33497203409</v>
      </c>
      <c r="P5" s="18">
        <f t="shared" si="0"/>
        <v>439173.74744653975</v>
      </c>
      <c r="Q5" s="18">
        <f t="shared" si="0"/>
        <v>447353.61962938827</v>
      </c>
      <c r="R5" s="18">
        <f t="shared" si="0"/>
        <v>431264.95496210619</v>
      </c>
      <c r="S5" s="18">
        <f t="shared" si="0"/>
        <v>432377.04269702942</v>
      </c>
      <c r="T5" s="18">
        <f t="shared" si="0"/>
        <v>430702.4192531486</v>
      </c>
      <c r="U5" s="18">
        <f t="shared" si="0"/>
        <v>435383.0366665828</v>
      </c>
      <c r="V5" s="18">
        <f t="shared" si="0"/>
        <v>423092.39273284358</v>
      </c>
      <c r="W5" s="18">
        <f t="shared" si="0"/>
        <v>461479.11542797304</v>
      </c>
      <c r="X5" s="18">
        <f t="shared" si="0"/>
        <v>556599.44335610117</v>
      </c>
      <c r="Y5" s="18">
        <f t="shared" si="0"/>
        <v>602256.97738842969</v>
      </c>
    </row>
    <row r="6" spans="1:25" x14ac:dyDescent="0.25">
      <c r="A6" s="4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</row>
    <row r="7" spans="1:25" x14ac:dyDescent="0.25">
      <c r="A7" s="4" t="s">
        <v>2</v>
      </c>
      <c r="B7" s="20">
        <f t="shared" ref="B7:Y7" si="1">SUM(B9:B13)</f>
        <v>163963.52584198635</v>
      </c>
      <c r="C7" s="20">
        <f t="shared" si="1"/>
        <v>170085.75424639706</v>
      </c>
      <c r="D7" s="20">
        <f t="shared" si="1"/>
        <v>158425.96721634007</v>
      </c>
      <c r="E7" s="20">
        <f t="shared" si="1"/>
        <v>163601.97320182002</v>
      </c>
      <c r="F7" s="20">
        <f t="shared" si="1"/>
        <v>176301.72271946847</v>
      </c>
      <c r="G7" s="20">
        <f t="shared" si="1"/>
        <v>196885.86994434998</v>
      </c>
      <c r="H7" s="20">
        <f t="shared" si="1"/>
        <v>188417.16518536003</v>
      </c>
      <c r="I7" s="20">
        <f t="shared" si="1"/>
        <v>211408.76062135497</v>
      </c>
      <c r="J7" s="20">
        <f t="shared" si="1"/>
        <v>254841.08737541962</v>
      </c>
      <c r="K7" s="20">
        <f t="shared" si="1"/>
        <v>224343.35239423026</v>
      </c>
      <c r="L7" s="20">
        <f t="shared" si="1"/>
        <v>249487.10617302931</v>
      </c>
      <c r="M7" s="20">
        <f t="shared" si="1"/>
        <v>302877.63410976395</v>
      </c>
      <c r="N7" s="20">
        <f t="shared" si="1"/>
        <v>340011.39488167921</v>
      </c>
      <c r="O7" s="20">
        <f t="shared" si="1"/>
        <v>334867.48623843398</v>
      </c>
      <c r="P7" s="20">
        <f t="shared" si="1"/>
        <v>322794.16496752412</v>
      </c>
      <c r="Q7" s="20">
        <f t="shared" si="1"/>
        <v>323727.35744983039</v>
      </c>
      <c r="R7" s="20">
        <f t="shared" si="1"/>
        <v>309362.19710039045</v>
      </c>
      <c r="S7" s="20">
        <f t="shared" si="1"/>
        <v>311944.09901984374</v>
      </c>
      <c r="T7" s="20">
        <f t="shared" si="1"/>
        <v>304433.89625895524</v>
      </c>
      <c r="U7" s="20">
        <f t="shared" si="1"/>
        <v>309212.72639004176</v>
      </c>
      <c r="V7" s="20">
        <f t="shared" si="1"/>
        <v>299113.45073072996</v>
      </c>
      <c r="W7" s="20">
        <f t="shared" si="1"/>
        <v>331102.02615910006</v>
      </c>
      <c r="X7" s="20">
        <f t="shared" si="1"/>
        <v>404156.47314396</v>
      </c>
      <c r="Y7" s="20">
        <f t="shared" si="1"/>
        <v>435118.37895930605</v>
      </c>
    </row>
    <row r="8" spans="1:25" x14ac:dyDescent="0.25">
      <c r="A8" s="4"/>
      <c r="B8" s="6"/>
      <c r="C8" s="6"/>
      <c r="D8" s="6"/>
      <c r="E8" s="22"/>
      <c r="F8" s="22"/>
      <c r="G8" s="22"/>
      <c r="H8" s="22"/>
      <c r="I8" s="22"/>
      <c r="J8" s="22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x14ac:dyDescent="0.25">
      <c r="A9" s="5" t="s">
        <v>3</v>
      </c>
      <c r="B9" s="6">
        <v>26752.621000000021</v>
      </c>
      <c r="C9" s="6">
        <v>27656.809000000027</v>
      </c>
      <c r="D9" s="6">
        <v>27242.070000000018</v>
      </c>
      <c r="E9" s="6">
        <v>28292.303000000004</v>
      </c>
      <c r="F9" s="6">
        <v>32418.33249999999</v>
      </c>
      <c r="G9" s="6">
        <v>32442.966500000006</v>
      </c>
      <c r="H9" s="6">
        <v>34571.354999999996</v>
      </c>
      <c r="I9" s="6">
        <v>34354.957500000019</v>
      </c>
      <c r="J9" s="6">
        <v>37908.22050000001</v>
      </c>
      <c r="K9" s="6">
        <v>37945.959999999926</v>
      </c>
      <c r="L9" s="6">
        <v>39823.991499999989</v>
      </c>
      <c r="M9" s="6">
        <v>46493.190999999977</v>
      </c>
      <c r="N9" s="6">
        <v>46938.415000000008</v>
      </c>
      <c r="O9" s="6">
        <v>42547.962000000014</v>
      </c>
      <c r="P9" s="6">
        <v>46280.553999999996</v>
      </c>
      <c r="Q9" s="6">
        <v>51772.857000000011</v>
      </c>
      <c r="R9" s="6">
        <v>51338.826499999945</v>
      </c>
      <c r="S9" s="6">
        <v>54210.405500000015</v>
      </c>
      <c r="T9" s="6">
        <v>52129.739999999911</v>
      </c>
      <c r="U9" s="6">
        <v>53970.094499999985</v>
      </c>
      <c r="V9" s="6">
        <v>57066.238499999992</v>
      </c>
      <c r="W9" s="6">
        <v>54389.718999999975</v>
      </c>
      <c r="X9" s="6">
        <v>68427.723499999949</v>
      </c>
      <c r="Y9" s="6">
        <v>73449.987499999945</v>
      </c>
    </row>
    <row r="10" spans="1:25" x14ac:dyDescent="0.25">
      <c r="A10" s="5" t="s">
        <v>4</v>
      </c>
      <c r="B10" s="6">
        <v>13647.034559359998</v>
      </c>
      <c r="C10" s="6">
        <v>13782.141077759998</v>
      </c>
      <c r="D10" s="6">
        <v>13654.747228650003</v>
      </c>
      <c r="E10" s="6">
        <v>13832.719723520002</v>
      </c>
      <c r="F10" s="6">
        <v>13755.434969468433</v>
      </c>
      <c r="G10" s="6">
        <v>16015.298134999997</v>
      </c>
      <c r="H10" s="6">
        <v>15975.120509999999</v>
      </c>
      <c r="I10" s="6">
        <v>20478.832063134996</v>
      </c>
      <c r="J10" s="6">
        <v>24945.749165161735</v>
      </c>
      <c r="K10" s="6">
        <v>22495.298669460426</v>
      </c>
      <c r="L10" s="6">
        <v>24489.543612169378</v>
      </c>
      <c r="M10" s="6">
        <v>29168.168969324008</v>
      </c>
      <c r="N10" s="6">
        <v>34198.811467883999</v>
      </c>
      <c r="O10" s="6">
        <v>37743.5782303698</v>
      </c>
      <c r="P10" s="6">
        <v>36491.168928584077</v>
      </c>
      <c r="Q10" s="6">
        <v>41813.863102520387</v>
      </c>
      <c r="R10" s="6">
        <v>46428.230974200538</v>
      </c>
      <c r="S10" s="6">
        <v>41968.360474013709</v>
      </c>
      <c r="T10" s="6">
        <v>38116.464469275415</v>
      </c>
      <c r="U10" s="6">
        <v>38160.260145671877</v>
      </c>
      <c r="V10" s="6">
        <v>48157.542899039996</v>
      </c>
      <c r="W10" s="6">
        <v>51523.710742900017</v>
      </c>
      <c r="X10" s="6">
        <v>60616.39883956001</v>
      </c>
      <c r="Y10" s="6">
        <v>69425.250023980843</v>
      </c>
    </row>
    <row r="11" spans="1:25" x14ac:dyDescent="0.25">
      <c r="A11" s="5" t="s">
        <v>5</v>
      </c>
      <c r="B11" s="6">
        <v>83708.128000999975</v>
      </c>
      <c r="C11" s="6">
        <v>84344.462999999974</v>
      </c>
      <c r="D11" s="6">
        <v>82169.429810000001</v>
      </c>
      <c r="E11" s="6">
        <v>75187.853230000008</v>
      </c>
      <c r="F11" s="6">
        <v>78389.075830000002</v>
      </c>
      <c r="G11" s="6">
        <v>93387.358267750009</v>
      </c>
      <c r="H11" s="6">
        <v>92353.62827524</v>
      </c>
      <c r="I11" s="6">
        <v>96652.361258520003</v>
      </c>
      <c r="J11" s="6">
        <v>122084.48785569781</v>
      </c>
      <c r="K11" s="6">
        <v>109624.04905463992</v>
      </c>
      <c r="L11" s="6">
        <v>120179.88076065997</v>
      </c>
      <c r="M11" s="6">
        <v>144544.68937834995</v>
      </c>
      <c r="N11" s="6">
        <v>149093.80523927999</v>
      </c>
      <c r="O11" s="6">
        <v>162180.27800866999</v>
      </c>
      <c r="P11" s="6">
        <v>146988.04347696004</v>
      </c>
      <c r="Q11" s="6">
        <v>142631.12495111002</v>
      </c>
      <c r="R11" s="6">
        <v>134756.18173518003</v>
      </c>
      <c r="S11" s="6">
        <v>137152.10686371999</v>
      </c>
      <c r="T11" s="6">
        <v>143244.50986463996</v>
      </c>
      <c r="U11" s="6">
        <v>149083.42352912994</v>
      </c>
      <c r="V11" s="6">
        <v>132933.78519021999</v>
      </c>
      <c r="W11" s="6">
        <v>153071.39208751003</v>
      </c>
      <c r="X11" s="6">
        <v>188056.27247022005</v>
      </c>
      <c r="Y11" s="6">
        <v>182997.13417848997</v>
      </c>
    </row>
    <row r="12" spans="1:25" x14ac:dyDescent="0.25">
      <c r="A12" s="5" t="s">
        <v>6</v>
      </c>
      <c r="B12" s="6">
        <v>13457.359300000002</v>
      </c>
      <c r="C12" s="6">
        <v>9682.3231099999975</v>
      </c>
      <c r="D12" s="6">
        <v>8995.2229999999981</v>
      </c>
      <c r="E12" s="6">
        <v>10379.865350000004</v>
      </c>
      <c r="F12" s="6">
        <v>9837.8529999999992</v>
      </c>
      <c r="G12" s="6">
        <v>14598.277999999995</v>
      </c>
      <c r="H12" s="6">
        <v>14937.632999999996</v>
      </c>
      <c r="I12" s="6">
        <v>17286.902999999995</v>
      </c>
      <c r="J12" s="6">
        <v>19507.490000000016</v>
      </c>
      <c r="K12" s="6">
        <v>12442.515784170002</v>
      </c>
      <c r="L12" s="6">
        <v>16464.254176200004</v>
      </c>
      <c r="M12" s="6">
        <v>23622.230623910011</v>
      </c>
      <c r="N12" s="6">
        <v>44684.630256716409</v>
      </c>
      <c r="O12" s="6">
        <v>36702.614546299992</v>
      </c>
      <c r="P12" s="6">
        <v>30668.362742259989</v>
      </c>
      <c r="Q12" s="6">
        <v>29916.637216199997</v>
      </c>
      <c r="R12" s="6">
        <v>18004.788601010005</v>
      </c>
      <c r="S12" s="6">
        <v>19680.330242110005</v>
      </c>
      <c r="T12" s="6">
        <v>16504.987295040002</v>
      </c>
      <c r="U12" s="6">
        <v>16417.426025239998</v>
      </c>
      <c r="V12" s="6">
        <v>11958.79588147</v>
      </c>
      <c r="W12" s="6">
        <v>15106.076038689998</v>
      </c>
      <c r="X12" s="6">
        <v>21230.081334179999</v>
      </c>
      <c r="Y12" s="6">
        <v>17879.464687160002</v>
      </c>
    </row>
    <row r="13" spans="1:25" x14ac:dyDescent="0.25">
      <c r="A13" s="5" t="s">
        <v>7</v>
      </c>
      <c r="B13" s="6">
        <v>26398.382981626342</v>
      </c>
      <c r="C13" s="6">
        <v>34620.018058637062</v>
      </c>
      <c r="D13" s="6">
        <v>26364.497177690024</v>
      </c>
      <c r="E13" s="6">
        <v>35909.2318983</v>
      </c>
      <c r="F13" s="6">
        <v>41901.026420000024</v>
      </c>
      <c r="G13" s="6">
        <v>40441.969041599979</v>
      </c>
      <c r="H13" s="6">
        <v>30579.428400120021</v>
      </c>
      <c r="I13" s="6">
        <v>42635.70679969999</v>
      </c>
      <c r="J13" s="6">
        <v>50395.139854560046</v>
      </c>
      <c r="K13" s="6">
        <v>41835.528885959982</v>
      </c>
      <c r="L13" s="6">
        <v>48529.436123999971</v>
      </c>
      <c r="M13" s="6">
        <v>59049.354138180024</v>
      </c>
      <c r="N13" s="6">
        <v>65095.732917798821</v>
      </c>
      <c r="O13" s="6">
        <v>55693.05345309421</v>
      </c>
      <c r="P13" s="6">
        <v>62366.035819720011</v>
      </c>
      <c r="Q13" s="6">
        <v>57592.875179999981</v>
      </c>
      <c r="R13" s="6">
        <v>58834.169289999933</v>
      </c>
      <c r="S13" s="6">
        <v>58932.895940000024</v>
      </c>
      <c r="T13" s="6">
        <v>54438.194629999991</v>
      </c>
      <c r="U13" s="6">
        <v>51581.522189999996</v>
      </c>
      <c r="V13" s="6">
        <v>48997.088259999982</v>
      </c>
      <c r="W13" s="6">
        <v>57011.128290000001</v>
      </c>
      <c r="X13" s="6">
        <v>65825.996999999988</v>
      </c>
      <c r="Y13" s="6">
        <v>91366.542569675337</v>
      </c>
    </row>
    <row r="14" spans="1:25" x14ac:dyDescent="0.25">
      <c r="A14" s="4"/>
      <c r="B14" s="6"/>
      <c r="C14" s="6"/>
      <c r="D14" s="6"/>
      <c r="E14" s="22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x14ac:dyDescent="0.25">
      <c r="A15" s="4" t="s">
        <v>8</v>
      </c>
      <c r="B15" s="20">
        <f t="shared" ref="B15:Y15" si="2">B17+B19</f>
        <v>70025.935192492645</v>
      </c>
      <c r="C15" s="20">
        <f t="shared" si="2"/>
        <v>56788.278420222792</v>
      </c>
      <c r="D15" s="20">
        <f t="shared" si="2"/>
        <v>51846.851390662006</v>
      </c>
      <c r="E15" s="20">
        <f t="shared" si="2"/>
        <v>54150.048786824969</v>
      </c>
      <c r="F15" s="20">
        <f t="shared" si="2"/>
        <v>65936.387950686913</v>
      </c>
      <c r="G15" s="20">
        <f t="shared" si="2"/>
        <v>72406.197906260015</v>
      </c>
      <c r="H15" s="20">
        <f t="shared" si="2"/>
        <v>78590.962327900023</v>
      </c>
      <c r="I15" s="20">
        <f t="shared" si="2"/>
        <v>91125.886694950008</v>
      </c>
      <c r="J15" s="20">
        <f t="shared" si="2"/>
        <v>105683.10113225003</v>
      </c>
      <c r="K15" s="20">
        <f t="shared" si="2"/>
        <v>113984.08240354179</v>
      </c>
      <c r="L15" s="20">
        <f t="shared" si="2"/>
        <v>100791.85669544214</v>
      </c>
      <c r="M15" s="20">
        <f t="shared" si="2"/>
        <v>108608.15880525392</v>
      </c>
      <c r="N15" s="20">
        <f t="shared" si="2"/>
        <v>113994.69046437801</v>
      </c>
      <c r="O15" s="20">
        <f t="shared" si="2"/>
        <v>112234.8487336001</v>
      </c>
      <c r="P15" s="20">
        <f t="shared" si="2"/>
        <v>116379.58247901565</v>
      </c>
      <c r="Q15" s="20">
        <f t="shared" si="2"/>
        <v>123626.26217955787</v>
      </c>
      <c r="R15" s="20">
        <f t="shared" si="2"/>
        <v>121902.75786171577</v>
      </c>
      <c r="S15" s="20">
        <f t="shared" si="2"/>
        <v>120432.94367718571</v>
      </c>
      <c r="T15" s="20">
        <f t="shared" si="2"/>
        <v>126268.52299419339</v>
      </c>
      <c r="U15" s="20">
        <f t="shared" si="2"/>
        <v>126170.31027654101</v>
      </c>
      <c r="V15" s="20">
        <f t="shared" si="2"/>
        <v>123978.94200211362</v>
      </c>
      <c r="W15" s="20">
        <f t="shared" si="2"/>
        <v>130377.08926887299</v>
      </c>
      <c r="X15" s="20">
        <f t="shared" si="2"/>
        <v>152442.97021214117</v>
      </c>
      <c r="Y15" s="20">
        <f t="shared" si="2"/>
        <v>167138.5984291237</v>
      </c>
    </row>
    <row r="16" spans="1:25" x14ac:dyDescent="0.25">
      <c r="A16" s="4"/>
      <c r="B16" s="6"/>
      <c r="C16" s="6"/>
      <c r="D16" s="6"/>
      <c r="E16" s="22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6" x14ac:dyDescent="0.25">
      <c r="A17" s="7" t="s">
        <v>9</v>
      </c>
      <c r="B17" s="6">
        <v>3387.4272150000006</v>
      </c>
      <c r="C17" s="6">
        <v>3519.7759100000003</v>
      </c>
      <c r="D17" s="6">
        <v>4145.0212250000004</v>
      </c>
      <c r="E17" s="6">
        <v>2410.0874999999996</v>
      </c>
      <c r="F17" s="6">
        <v>2080.5166399999998</v>
      </c>
      <c r="G17" s="6">
        <v>2590.3055000000013</v>
      </c>
      <c r="H17" s="6">
        <v>2428.1977500000003</v>
      </c>
      <c r="I17" s="6">
        <v>1746.8519999999999</v>
      </c>
      <c r="J17" s="6">
        <v>2019.1584999999998</v>
      </c>
      <c r="K17" s="6">
        <v>1586.9958599999995</v>
      </c>
      <c r="L17" s="6">
        <v>1439.2500000000002</v>
      </c>
      <c r="M17" s="6">
        <v>1671.7159999999999</v>
      </c>
      <c r="N17" s="6">
        <v>1422.1439999999998</v>
      </c>
      <c r="O17" s="6">
        <v>1327.8190000000002</v>
      </c>
      <c r="P17" s="6">
        <v>3861.8588650000002</v>
      </c>
      <c r="Q17" s="6">
        <v>3100.7553200000002</v>
      </c>
      <c r="R17" s="6">
        <v>3335.3329699999999</v>
      </c>
      <c r="S17" s="6">
        <v>2973.7653549999995</v>
      </c>
      <c r="T17" s="6">
        <v>3477.2836299999999</v>
      </c>
      <c r="U17" s="6">
        <v>2863.2708800000014</v>
      </c>
      <c r="V17" s="6">
        <v>2682.6583800000012</v>
      </c>
      <c r="W17" s="6">
        <v>3155.7191199999988</v>
      </c>
      <c r="X17" s="6">
        <v>2775.6314199999997</v>
      </c>
      <c r="Y17" s="6">
        <v>4276.4035099999992</v>
      </c>
    </row>
    <row r="18" spans="1:26" x14ac:dyDescent="0.25">
      <c r="A18" s="4"/>
      <c r="B18" s="6"/>
      <c r="C18" s="6"/>
      <c r="D18" s="6"/>
      <c r="E18" s="22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6" x14ac:dyDescent="0.25">
      <c r="A19" s="4" t="s">
        <v>10</v>
      </c>
      <c r="B19" s="20">
        <f t="shared" ref="B19:Y19" si="3">SUM(B21:B27)</f>
        <v>66638.507977492642</v>
      </c>
      <c r="C19" s="20">
        <f t="shared" si="3"/>
        <v>53268.502510222796</v>
      </c>
      <c r="D19" s="20">
        <f t="shared" si="3"/>
        <v>47701.830165662002</v>
      </c>
      <c r="E19" s="20">
        <f t="shared" si="3"/>
        <v>51739.961286824968</v>
      </c>
      <c r="F19" s="20">
        <f t="shared" si="3"/>
        <v>63855.871310686918</v>
      </c>
      <c r="G19" s="20">
        <f t="shared" si="3"/>
        <v>69815.892406260013</v>
      </c>
      <c r="H19" s="20">
        <f t="shared" si="3"/>
        <v>76162.764577900016</v>
      </c>
      <c r="I19" s="20">
        <f t="shared" si="3"/>
        <v>89379.034694950009</v>
      </c>
      <c r="J19" s="20">
        <f t="shared" si="3"/>
        <v>103663.94263225002</v>
      </c>
      <c r="K19" s="20">
        <f t="shared" si="3"/>
        <v>112397.08654354179</v>
      </c>
      <c r="L19" s="20">
        <f t="shared" si="3"/>
        <v>99352.60669544214</v>
      </c>
      <c r="M19" s="20">
        <f t="shared" si="3"/>
        <v>106936.44280525392</v>
      </c>
      <c r="N19" s="20">
        <f t="shared" si="3"/>
        <v>112572.54646437801</v>
      </c>
      <c r="O19" s="20">
        <f t="shared" si="3"/>
        <v>110907.02973360009</v>
      </c>
      <c r="P19" s="20">
        <f t="shared" si="3"/>
        <v>112517.72361401565</v>
      </c>
      <c r="Q19" s="20">
        <f t="shared" si="3"/>
        <v>120525.50685955788</v>
      </c>
      <c r="R19" s="20">
        <f t="shared" si="3"/>
        <v>118567.42489171577</v>
      </c>
      <c r="S19" s="20">
        <f t="shared" si="3"/>
        <v>117459.17832218572</v>
      </c>
      <c r="T19" s="20">
        <f t="shared" si="3"/>
        <v>122791.23936419339</v>
      </c>
      <c r="U19" s="20">
        <f t="shared" si="3"/>
        <v>123307.03939654102</v>
      </c>
      <c r="V19" s="20">
        <f t="shared" si="3"/>
        <v>121296.28362211361</v>
      </c>
      <c r="W19" s="20">
        <f t="shared" si="3"/>
        <v>127221.370148873</v>
      </c>
      <c r="X19" s="20">
        <f t="shared" si="3"/>
        <v>149667.33879214118</v>
      </c>
      <c r="Y19" s="20">
        <f t="shared" si="3"/>
        <v>162862.19491912369</v>
      </c>
    </row>
    <row r="20" spans="1:26" x14ac:dyDescent="0.25">
      <c r="A20" s="4"/>
      <c r="B20" s="6"/>
      <c r="C20" s="6"/>
      <c r="D20" s="6"/>
      <c r="E20" s="22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6" x14ac:dyDescent="0.25">
      <c r="A21" s="8" t="s">
        <v>11</v>
      </c>
      <c r="B21" s="6">
        <v>11847.235560160005</v>
      </c>
      <c r="C21" s="9" t="s">
        <v>55</v>
      </c>
      <c r="D21" s="9" t="s">
        <v>55</v>
      </c>
      <c r="E21" s="9" t="s">
        <v>55</v>
      </c>
      <c r="F21" s="9" t="s">
        <v>55</v>
      </c>
      <c r="G21" s="6">
        <v>12129.853425689995</v>
      </c>
      <c r="H21" s="6">
        <v>12024.128716599998</v>
      </c>
      <c r="I21" s="6">
        <v>14486.031439880004</v>
      </c>
      <c r="J21" s="6">
        <v>10527.860212869997</v>
      </c>
      <c r="K21" s="6">
        <v>19130.914943140004</v>
      </c>
      <c r="L21" s="6">
        <v>14940.256541210005</v>
      </c>
      <c r="M21" s="6">
        <v>16390.530954960006</v>
      </c>
      <c r="N21" s="6">
        <v>18019.833091259999</v>
      </c>
      <c r="O21" s="6">
        <v>16995.627819169997</v>
      </c>
      <c r="P21" s="6">
        <v>17401.301487569992</v>
      </c>
      <c r="Q21" s="6">
        <v>18342.291968800808</v>
      </c>
      <c r="R21" s="6">
        <v>17854.283597550391</v>
      </c>
      <c r="S21" s="6">
        <v>18679.479498279601</v>
      </c>
      <c r="T21" s="6">
        <v>20583.687653328812</v>
      </c>
      <c r="U21" s="6">
        <v>20138.704064979513</v>
      </c>
      <c r="V21" s="6">
        <v>19958.561126604069</v>
      </c>
      <c r="W21" s="6">
        <v>21405.854857086666</v>
      </c>
      <c r="X21" s="6">
        <v>24863.681773330409</v>
      </c>
      <c r="Y21" s="6">
        <v>25526.612773361703</v>
      </c>
    </row>
    <row r="22" spans="1:26" x14ac:dyDescent="0.25">
      <c r="A22" s="8" t="s">
        <v>12</v>
      </c>
      <c r="B22" s="6">
        <v>8862.2181748099993</v>
      </c>
      <c r="C22" s="6">
        <v>8202.5851307400007</v>
      </c>
      <c r="D22" s="6">
        <v>7745.5077700322699</v>
      </c>
      <c r="E22" s="6">
        <v>7823.8855094399996</v>
      </c>
      <c r="F22" s="6">
        <v>7805.3612894400057</v>
      </c>
      <c r="G22" s="6">
        <v>8237.4702810400049</v>
      </c>
      <c r="H22" s="6">
        <v>7972.4149905399972</v>
      </c>
      <c r="I22" s="6">
        <v>10051.702170510003</v>
      </c>
      <c r="J22" s="6">
        <v>12766.196493049996</v>
      </c>
      <c r="K22" s="6">
        <v>10625.438263440004</v>
      </c>
      <c r="L22" s="6">
        <v>10946.632386690009</v>
      </c>
      <c r="M22" s="6">
        <v>12403.067893216001</v>
      </c>
      <c r="N22" s="6">
        <v>12215.25417362251</v>
      </c>
      <c r="O22" s="6">
        <v>11753.345979975593</v>
      </c>
      <c r="P22" s="6">
        <v>13286.094310188697</v>
      </c>
      <c r="Q22" s="6">
        <v>13748.933921422709</v>
      </c>
      <c r="R22" s="6">
        <v>12487.929734280007</v>
      </c>
      <c r="S22" s="6">
        <v>9562.3045117600032</v>
      </c>
      <c r="T22" s="6">
        <v>10364.390746710007</v>
      </c>
      <c r="U22" s="6">
        <v>12637.408473689999</v>
      </c>
      <c r="V22" s="6">
        <v>11483.075553950002</v>
      </c>
      <c r="W22" s="6">
        <v>11816.228924500007</v>
      </c>
      <c r="X22" s="6">
        <v>16162.347738006474</v>
      </c>
      <c r="Y22" s="6">
        <v>18280.272408598204</v>
      </c>
    </row>
    <row r="23" spans="1:26" x14ac:dyDescent="0.25">
      <c r="A23" s="8" t="s">
        <v>13</v>
      </c>
      <c r="B23" s="6">
        <v>9039.8679971600013</v>
      </c>
      <c r="C23" s="6">
        <v>8684.5998282999935</v>
      </c>
      <c r="D23" s="6">
        <v>8883.1618575700031</v>
      </c>
      <c r="E23" s="6">
        <v>8961.716657704952</v>
      </c>
      <c r="F23" s="6">
        <v>12159.497840489996</v>
      </c>
      <c r="G23" s="6">
        <v>11227.156180240003</v>
      </c>
      <c r="H23" s="6">
        <v>11148.428481190002</v>
      </c>
      <c r="I23" s="6">
        <v>13151.726477889995</v>
      </c>
      <c r="J23" s="6">
        <v>15786.283472959998</v>
      </c>
      <c r="K23" s="6">
        <v>15332.048371639996</v>
      </c>
      <c r="L23" s="6">
        <v>16032.708411720007</v>
      </c>
      <c r="M23" s="6">
        <v>15627.145483949998</v>
      </c>
      <c r="N23" s="6">
        <v>17685.196388859997</v>
      </c>
      <c r="O23" s="6">
        <v>18314.787240750004</v>
      </c>
      <c r="P23" s="6">
        <v>16084.548730249988</v>
      </c>
      <c r="Q23" s="6">
        <v>20695.606341410017</v>
      </c>
      <c r="R23" s="6">
        <v>22550.27522748</v>
      </c>
      <c r="S23" s="6">
        <v>21145.101447469999</v>
      </c>
      <c r="T23" s="6">
        <v>25264.040661860014</v>
      </c>
      <c r="U23" s="6">
        <v>25130.679313739984</v>
      </c>
      <c r="V23" s="6">
        <v>26255.232263260023</v>
      </c>
      <c r="W23" s="6">
        <v>27863.476580940027</v>
      </c>
      <c r="X23" s="6">
        <v>29987.061864760006</v>
      </c>
      <c r="Y23" s="6">
        <v>31920.178820529996</v>
      </c>
    </row>
    <row r="24" spans="1:26" x14ac:dyDescent="0.25">
      <c r="A24" s="8" t="s">
        <v>14</v>
      </c>
      <c r="B24" s="6">
        <v>613.5856827099999</v>
      </c>
      <c r="C24" s="6">
        <v>648.27036972209953</v>
      </c>
      <c r="D24" s="6">
        <v>651.56786695000017</v>
      </c>
      <c r="E24" s="6">
        <v>620.08604658000002</v>
      </c>
      <c r="F24" s="6">
        <v>589.87200271999995</v>
      </c>
      <c r="G24" s="6">
        <v>615.80419900999971</v>
      </c>
      <c r="H24" s="6">
        <v>625.40900421999982</v>
      </c>
      <c r="I24" s="6">
        <v>520.79577549999999</v>
      </c>
      <c r="J24" s="6">
        <v>770.08367435999946</v>
      </c>
      <c r="K24" s="6">
        <v>956.96941339999989</v>
      </c>
      <c r="L24" s="6">
        <v>782.38453983689965</v>
      </c>
      <c r="M24" s="6">
        <v>1271.3498434636999</v>
      </c>
      <c r="N24" s="6">
        <v>1318.6205332300008</v>
      </c>
      <c r="O24" s="6">
        <v>1256.9791319084995</v>
      </c>
      <c r="P24" s="6">
        <v>1240.3549448289996</v>
      </c>
      <c r="Q24" s="6">
        <v>2115.5279252107002</v>
      </c>
      <c r="R24" s="6">
        <v>1301.9016610599999</v>
      </c>
      <c r="S24" s="6">
        <v>1061.9741232099998</v>
      </c>
      <c r="T24" s="6">
        <v>1145.4081138499994</v>
      </c>
      <c r="U24" s="6">
        <v>1133.2544223</v>
      </c>
      <c r="V24" s="6">
        <v>1193.8773246400003</v>
      </c>
      <c r="W24" s="6">
        <v>1210.0931639796988</v>
      </c>
      <c r="X24" s="6">
        <v>1321.0620826402996</v>
      </c>
      <c r="Y24" s="6">
        <v>1417.8795895263988</v>
      </c>
    </row>
    <row r="25" spans="1:26" x14ac:dyDescent="0.25">
      <c r="A25" s="8" t="s">
        <v>15</v>
      </c>
      <c r="B25" s="6">
        <v>3966.8281441813215</v>
      </c>
      <c r="C25" s="6">
        <v>3658.9396259706905</v>
      </c>
      <c r="D25" s="6">
        <v>4208.0477735697305</v>
      </c>
      <c r="E25" s="6">
        <v>3953.4960464999981</v>
      </c>
      <c r="F25" s="6">
        <v>4339.6104752000019</v>
      </c>
      <c r="G25" s="6">
        <v>5106.3571158600016</v>
      </c>
      <c r="H25" s="6">
        <v>5661.2239684000051</v>
      </c>
      <c r="I25" s="6">
        <v>6152.3645883700001</v>
      </c>
      <c r="J25" s="6">
        <v>7457.8692087899999</v>
      </c>
      <c r="K25" s="6">
        <v>8107.776388511802</v>
      </c>
      <c r="L25" s="6">
        <v>6970.9916178902977</v>
      </c>
      <c r="M25" s="6">
        <v>8252.2681884643025</v>
      </c>
      <c r="N25" s="6">
        <v>7904.3749808023031</v>
      </c>
      <c r="O25" s="6">
        <v>8376.5181679179041</v>
      </c>
      <c r="P25" s="6">
        <v>8566.3566521532994</v>
      </c>
      <c r="Q25" s="6">
        <v>9437.0529036784083</v>
      </c>
      <c r="R25" s="6">
        <v>9677.6006075748919</v>
      </c>
      <c r="S25" s="6">
        <v>10203.480455768606</v>
      </c>
      <c r="T25" s="6">
        <v>9970.5300924228995</v>
      </c>
      <c r="U25" s="6">
        <v>9599.2769488616013</v>
      </c>
      <c r="V25" s="6">
        <v>10943.653500779992</v>
      </c>
      <c r="W25" s="6">
        <v>10455.687829486902</v>
      </c>
      <c r="X25" s="6">
        <v>13779.348716933795</v>
      </c>
      <c r="Y25" s="6">
        <v>14930.155903162507</v>
      </c>
    </row>
    <row r="26" spans="1:26" x14ac:dyDescent="0.25">
      <c r="A26" s="8" t="s">
        <v>16</v>
      </c>
      <c r="B26" s="6">
        <v>20903.435763210004</v>
      </c>
      <c r="C26" s="6">
        <v>21308.363876799998</v>
      </c>
      <c r="D26" s="6">
        <v>16856.322402919999</v>
      </c>
      <c r="E26" s="6">
        <v>21642.169468920016</v>
      </c>
      <c r="F26" s="6">
        <v>29917.718971139981</v>
      </c>
      <c r="G26" s="6">
        <v>23674.88076954001</v>
      </c>
      <c r="H26" s="6">
        <v>28915.806639720013</v>
      </c>
      <c r="I26" s="6">
        <v>34700.957891600003</v>
      </c>
      <c r="J26" s="6">
        <v>43094.109868810032</v>
      </c>
      <c r="K26" s="6">
        <v>46018.976203199978</v>
      </c>
      <c r="L26" s="6">
        <v>36271.954098380025</v>
      </c>
      <c r="M26" s="6">
        <v>39670.223663070014</v>
      </c>
      <c r="N26" s="6">
        <v>41945.21409548472</v>
      </c>
      <c r="O26" s="6">
        <v>41334.842368819998</v>
      </c>
      <c r="P26" s="6">
        <v>41242.928101475045</v>
      </c>
      <c r="Q26" s="6">
        <v>40440.185122737435</v>
      </c>
      <c r="R26" s="6">
        <v>38257.674060806159</v>
      </c>
      <c r="S26" s="6">
        <v>37724.621653118418</v>
      </c>
      <c r="T26" s="6">
        <v>37127.450616956674</v>
      </c>
      <c r="U26" s="6">
        <v>38649.21905814972</v>
      </c>
      <c r="V26" s="6">
        <v>35201.51776141001</v>
      </c>
      <c r="W26" s="6">
        <v>37771.668154220017</v>
      </c>
      <c r="X26" s="6">
        <v>46572.811204920028</v>
      </c>
      <c r="Y26" s="6">
        <v>50159.214285179973</v>
      </c>
    </row>
    <row r="27" spans="1:26" x14ac:dyDescent="0.25">
      <c r="A27" s="8" t="s">
        <v>17</v>
      </c>
      <c r="B27" s="6">
        <v>11405.336655261322</v>
      </c>
      <c r="C27" s="6">
        <v>10765.743678690005</v>
      </c>
      <c r="D27" s="6">
        <v>9357.2224946199985</v>
      </c>
      <c r="E27" s="6">
        <v>8738.6075576800067</v>
      </c>
      <c r="F27" s="6">
        <v>9043.8107316969345</v>
      </c>
      <c r="G27" s="6">
        <v>8824.3704348799947</v>
      </c>
      <c r="H27" s="6">
        <v>9815.3527772299967</v>
      </c>
      <c r="I27" s="6">
        <v>10315.456351199995</v>
      </c>
      <c r="J27" s="6">
        <v>13261.539701409994</v>
      </c>
      <c r="K27" s="6">
        <v>12224.962960210009</v>
      </c>
      <c r="L27" s="6">
        <v>13407.679099714895</v>
      </c>
      <c r="M27" s="6">
        <v>13321.856778129897</v>
      </c>
      <c r="N27" s="6">
        <v>13484.053201118491</v>
      </c>
      <c r="O27" s="6">
        <v>12874.929025058096</v>
      </c>
      <c r="P27" s="6">
        <v>14696.139387549625</v>
      </c>
      <c r="Q27" s="6">
        <v>15745.908676297804</v>
      </c>
      <c r="R27" s="6">
        <v>16437.760002964304</v>
      </c>
      <c r="S27" s="6">
        <v>19082.216632579089</v>
      </c>
      <c r="T27" s="6">
        <v>18335.731479064983</v>
      </c>
      <c r="U27" s="6">
        <v>16018.497114820202</v>
      </c>
      <c r="V27" s="6">
        <v>16260.366091469508</v>
      </c>
      <c r="W27" s="6">
        <v>16698.360638659698</v>
      </c>
      <c r="X27" s="6">
        <v>16981.025411550199</v>
      </c>
      <c r="Y27" s="6">
        <v>20627.8811387649</v>
      </c>
    </row>
    <row r="28" spans="1:26" ht="15.75" thickBot="1" x14ac:dyDescent="0.3">
      <c r="A28" s="10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</row>
    <row r="29" spans="1:26" ht="15.75" thickBot="1" x14ac:dyDescent="0.3">
      <c r="A29" s="23" t="s">
        <v>19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</row>
    <row r="30" spans="1:26" x14ac:dyDescent="0.25">
      <c r="A30" s="7"/>
    </row>
    <row r="31" spans="1:26" x14ac:dyDescent="0.25">
      <c r="A31" s="4" t="s">
        <v>1</v>
      </c>
      <c r="B31" s="12">
        <f t="shared" ref="B31:S31" si="4">+B5/B$5*100</f>
        <v>100</v>
      </c>
      <c r="C31" s="12">
        <f t="shared" si="4"/>
        <v>100</v>
      </c>
      <c r="D31" s="12">
        <f t="shared" si="4"/>
        <v>100</v>
      </c>
      <c r="E31" s="12">
        <f t="shared" si="4"/>
        <v>100</v>
      </c>
      <c r="F31" s="12">
        <f t="shared" si="4"/>
        <v>100</v>
      </c>
      <c r="G31" s="12">
        <f t="shared" si="4"/>
        <v>100</v>
      </c>
      <c r="H31" s="12">
        <f t="shared" si="4"/>
        <v>100</v>
      </c>
      <c r="I31" s="12">
        <f t="shared" si="4"/>
        <v>100</v>
      </c>
      <c r="J31" s="12">
        <f t="shared" si="4"/>
        <v>100</v>
      </c>
      <c r="K31" s="12">
        <f t="shared" si="4"/>
        <v>100</v>
      </c>
      <c r="L31" s="12">
        <f t="shared" si="4"/>
        <v>100</v>
      </c>
      <c r="M31" s="12">
        <f t="shared" si="4"/>
        <v>100</v>
      </c>
      <c r="N31" s="12">
        <f t="shared" si="4"/>
        <v>100</v>
      </c>
      <c r="O31" s="12">
        <f t="shared" si="4"/>
        <v>100</v>
      </c>
      <c r="P31" s="12">
        <f t="shared" si="4"/>
        <v>100</v>
      </c>
      <c r="Q31" s="12">
        <f t="shared" si="4"/>
        <v>100</v>
      </c>
      <c r="R31" s="12">
        <f t="shared" si="4"/>
        <v>100</v>
      </c>
      <c r="S31" s="12">
        <f t="shared" si="4"/>
        <v>100</v>
      </c>
      <c r="T31" s="12">
        <f t="shared" ref="T31:Y31" si="5">+T5/T$5*100</f>
        <v>100</v>
      </c>
      <c r="U31" s="12">
        <f t="shared" si="5"/>
        <v>100</v>
      </c>
      <c r="V31" s="12">
        <f t="shared" si="5"/>
        <v>100</v>
      </c>
      <c r="W31" s="12">
        <f t="shared" si="5"/>
        <v>100</v>
      </c>
      <c r="X31" s="12">
        <f t="shared" si="5"/>
        <v>100</v>
      </c>
      <c r="Y31" s="12">
        <f t="shared" si="5"/>
        <v>100</v>
      </c>
      <c r="Z31" s="12"/>
    </row>
    <row r="32" spans="1:26" x14ac:dyDescent="0.25">
      <c r="A32" s="4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 x14ac:dyDescent="0.25">
      <c r="A33" s="4" t="s">
        <v>2</v>
      </c>
      <c r="B33" s="12">
        <f t="shared" ref="B33:P33" si="6">+B7/B$5*100</f>
        <v>70.073038809994031</v>
      </c>
      <c r="C33" s="12">
        <f t="shared" si="6"/>
        <v>74.96924714003282</v>
      </c>
      <c r="D33" s="12">
        <f t="shared" si="6"/>
        <v>75.343055876583222</v>
      </c>
      <c r="E33" s="12">
        <f t="shared" si="6"/>
        <v>75.132240659676299</v>
      </c>
      <c r="F33" s="12">
        <f t="shared" si="6"/>
        <v>72.780340893399099</v>
      </c>
      <c r="G33" s="12">
        <f t="shared" si="6"/>
        <v>73.112391135699013</v>
      </c>
      <c r="H33" s="12">
        <f t="shared" si="6"/>
        <v>70.566078620959928</v>
      </c>
      <c r="I33" s="12">
        <f t="shared" si="6"/>
        <v>69.879189870217957</v>
      </c>
      <c r="J33" s="12">
        <f t="shared" si="6"/>
        <v>70.686266136619636</v>
      </c>
      <c r="K33" s="12">
        <f t="shared" si="6"/>
        <v>66.309536064767158</v>
      </c>
      <c r="L33" s="12">
        <f t="shared" si="6"/>
        <v>71.225261183244655</v>
      </c>
      <c r="M33" s="12">
        <f t="shared" si="6"/>
        <v>73.605854521523113</v>
      </c>
      <c r="N33" s="12">
        <f t="shared" si="6"/>
        <v>74.891373894804119</v>
      </c>
      <c r="O33" s="12">
        <f t="shared" si="6"/>
        <v>74.897279670744652</v>
      </c>
      <c r="P33" s="12">
        <f t="shared" si="6"/>
        <v>73.50033257778405</v>
      </c>
      <c r="Q33" s="12">
        <f t="shared" ref="B33:S48" si="7">+Q7/Q$5*100</f>
        <v>72.36498001693235</v>
      </c>
      <c r="R33" s="12">
        <f t="shared" si="7"/>
        <v>71.733674053708597</v>
      </c>
      <c r="S33" s="12">
        <f t="shared" si="7"/>
        <v>72.146314030466655</v>
      </c>
      <c r="T33" s="12">
        <f t="shared" ref="T33:Y33" si="8">+T7/T$5*100</f>
        <v>70.683117310288878</v>
      </c>
      <c r="U33" s="12">
        <f t="shared" si="8"/>
        <v>71.020848390755631</v>
      </c>
      <c r="V33" s="12">
        <f t="shared" si="8"/>
        <v>70.696957891086782</v>
      </c>
      <c r="W33" s="12">
        <f t="shared" si="8"/>
        <v>71.747997924464684</v>
      </c>
      <c r="X33" s="12">
        <f t="shared" si="8"/>
        <v>72.611727871489933</v>
      </c>
      <c r="Y33" s="12">
        <f t="shared" si="8"/>
        <v>72.247959807142848</v>
      </c>
      <c r="Z33" s="12"/>
    </row>
    <row r="34" spans="1:26" x14ac:dyDescent="0.25">
      <c r="A34" s="4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:26" x14ac:dyDescent="0.25">
      <c r="A35" s="5" t="s">
        <v>3</v>
      </c>
      <c r="B35" s="13">
        <f t="shared" si="7"/>
        <v>11.433258951802939</v>
      </c>
      <c r="C35" s="13">
        <f t="shared" si="7"/>
        <v>12.190381012286378</v>
      </c>
      <c r="D35" s="13">
        <f t="shared" si="7"/>
        <v>12.955583218254752</v>
      </c>
      <c r="E35" s="13">
        <f t="shared" si="7"/>
        <v>12.992900245709475</v>
      </c>
      <c r="F35" s="13">
        <f t="shared" si="7"/>
        <v>13.382837411633613</v>
      </c>
      <c r="G35" s="13">
        <f t="shared" si="7"/>
        <v>12.04750171772522</v>
      </c>
      <c r="H35" s="13">
        <f t="shared" si="7"/>
        <v>12.947678904749116</v>
      </c>
      <c r="I35" s="13">
        <f t="shared" si="7"/>
        <v>11.355710099571288</v>
      </c>
      <c r="J35" s="13">
        <f t="shared" si="7"/>
        <v>10.514750939989582</v>
      </c>
      <c r="K35" s="13">
        <f t="shared" si="7"/>
        <v>11.215750216260561</v>
      </c>
      <c r="L35" s="13">
        <f t="shared" si="7"/>
        <v>11.369221598087739</v>
      </c>
      <c r="M35" s="13">
        <f t="shared" si="7"/>
        <v>11.29885692301459</v>
      </c>
      <c r="N35" s="13">
        <f t="shared" si="7"/>
        <v>10.338719350914014</v>
      </c>
      <c r="O35" s="13">
        <f t="shared" si="7"/>
        <v>9.5163810769767867</v>
      </c>
      <c r="P35" s="13">
        <f t="shared" si="7"/>
        <v>10.538096657435949</v>
      </c>
      <c r="Q35" s="13">
        <f t="shared" si="7"/>
        <v>11.57313917408144</v>
      </c>
      <c r="R35" s="13">
        <f t="shared" si="7"/>
        <v>11.904242602905427</v>
      </c>
      <c r="S35" s="13">
        <f t="shared" si="7"/>
        <v>12.537762218329835</v>
      </c>
      <c r="T35" s="13">
        <f t="shared" ref="T35:Y35" si="9">+T9/T$5*100</f>
        <v>12.103424004535313</v>
      </c>
      <c r="U35" s="13">
        <f t="shared" si="9"/>
        <v>12.396003048995773</v>
      </c>
      <c r="V35" s="13">
        <f t="shared" si="9"/>
        <v>13.487890465578225</v>
      </c>
      <c r="W35" s="13">
        <f t="shared" si="9"/>
        <v>11.785954592887538</v>
      </c>
      <c r="X35" s="13">
        <f t="shared" si="9"/>
        <v>12.293890034708724</v>
      </c>
      <c r="Y35" s="13">
        <f t="shared" si="9"/>
        <v>12.19578855167466</v>
      </c>
      <c r="Z35" s="13"/>
    </row>
    <row r="36" spans="1:26" x14ac:dyDescent="0.25">
      <c r="A36" s="5" t="s">
        <v>4</v>
      </c>
      <c r="B36" s="13">
        <f t="shared" si="7"/>
        <v>5.8323287292623274</v>
      </c>
      <c r="C36" s="13">
        <f t="shared" si="7"/>
        <v>6.0747988281286336</v>
      </c>
      <c r="D36" s="13">
        <f t="shared" si="7"/>
        <v>6.4938242227924841</v>
      </c>
      <c r="E36" s="13">
        <f t="shared" si="7"/>
        <v>6.3525103451123544</v>
      </c>
      <c r="F36" s="13">
        <f t="shared" si="7"/>
        <v>5.6784768224181628</v>
      </c>
      <c r="G36" s="13">
        <f t="shared" si="7"/>
        <v>5.9471852486514747</v>
      </c>
      <c r="H36" s="13">
        <f t="shared" si="7"/>
        <v>5.9830090787055337</v>
      </c>
      <c r="I36" s="13">
        <f t="shared" si="7"/>
        <v>6.769086531012773</v>
      </c>
      <c r="J36" s="13">
        <f t="shared" si="7"/>
        <v>6.9192997197831705</v>
      </c>
      <c r="K36" s="13">
        <f t="shared" si="7"/>
        <v>6.6489726684170636</v>
      </c>
      <c r="L36" s="13">
        <f t="shared" si="7"/>
        <v>6.9914400258645042</v>
      </c>
      <c r="M36" s="13">
        <f t="shared" si="7"/>
        <v>7.0884996448341457</v>
      </c>
      <c r="N36" s="13">
        <f t="shared" si="7"/>
        <v>7.5326768895215643</v>
      </c>
      <c r="O36" s="13">
        <f t="shared" si="7"/>
        <v>8.4418208714411271</v>
      </c>
      <c r="P36" s="13">
        <f t="shared" si="7"/>
        <v>8.3090506071349619</v>
      </c>
      <c r="Q36" s="13">
        <f t="shared" si="7"/>
        <v>9.3469374713367088</v>
      </c>
      <c r="R36" s="13">
        <f t="shared" si="7"/>
        <v>10.76559327160725</v>
      </c>
      <c r="S36" s="13">
        <f t="shared" si="7"/>
        <v>9.7064266437987836</v>
      </c>
      <c r="T36" s="13">
        <f t="shared" ref="T36:Y36" si="10">+T10/T$5*100</f>
        <v>8.8498375596242429</v>
      </c>
      <c r="U36" s="13">
        <f t="shared" si="10"/>
        <v>8.7647558430015451</v>
      </c>
      <c r="V36" s="13">
        <f t="shared" si="10"/>
        <v>11.382275769124613</v>
      </c>
      <c r="W36" s="13">
        <f t="shared" si="10"/>
        <v>11.164906280778759</v>
      </c>
      <c r="X36" s="13">
        <f t="shared" si="10"/>
        <v>10.890488584405366</v>
      </c>
      <c r="Y36" s="13">
        <f t="shared" si="10"/>
        <v>11.527512777856048</v>
      </c>
      <c r="Z36" s="13"/>
    </row>
    <row r="37" spans="1:26" x14ac:dyDescent="0.25">
      <c r="A37" s="5" t="s">
        <v>5</v>
      </c>
      <c r="B37" s="13">
        <f t="shared" si="7"/>
        <v>35.77431548879261</v>
      </c>
      <c r="C37" s="13">
        <f t="shared" si="7"/>
        <v>37.176781321615579</v>
      </c>
      <c r="D37" s="13">
        <f t="shared" si="7"/>
        <v>39.077532871033554</v>
      </c>
      <c r="E37" s="13">
        <f t="shared" si="7"/>
        <v>34.529118280206276</v>
      </c>
      <c r="F37" s="13">
        <f t="shared" si="7"/>
        <v>32.360339837994708</v>
      </c>
      <c r="G37" s="13">
        <f t="shared" si="7"/>
        <v>34.678837372795073</v>
      </c>
      <c r="H37" s="13">
        <f t="shared" si="7"/>
        <v>34.588321013057389</v>
      </c>
      <c r="I37" s="13">
        <f t="shared" si="7"/>
        <v>31.947534643021687</v>
      </c>
      <c r="J37" s="13">
        <f t="shared" si="7"/>
        <v>33.863050454685542</v>
      </c>
      <c r="K37" s="13">
        <f t="shared" si="7"/>
        <v>32.401761660317426</v>
      </c>
      <c r="L37" s="13">
        <f t="shared" si="7"/>
        <v>34.309762646461614</v>
      </c>
      <c r="M37" s="13">
        <f t="shared" si="7"/>
        <v>35.127504246107002</v>
      </c>
      <c r="N37" s="13">
        <f t="shared" si="7"/>
        <v>32.839605029883288</v>
      </c>
      <c r="O37" s="13">
        <f t="shared" si="7"/>
        <v>36.27363700053462</v>
      </c>
      <c r="P37" s="13">
        <f t="shared" si="7"/>
        <v>33.46922358897438</v>
      </c>
      <c r="Q37" s="13">
        <f t="shared" si="7"/>
        <v>31.883306335885532</v>
      </c>
      <c r="R37" s="13">
        <f t="shared" si="7"/>
        <v>31.246726678039629</v>
      </c>
      <c r="S37" s="13">
        <f t="shared" si="7"/>
        <v>31.720487750276728</v>
      </c>
      <c r="T37" s="13">
        <f t="shared" ref="T37:Y37" si="11">+T11/T$5*100</f>
        <v>33.258348098678056</v>
      </c>
      <c r="U37" s="13">
        <f t="shared" si="11"/>
        <v>34.24189988442253</v>
      </c>
      <c r="V37" s="13">
        <f t="shared" si="11"/>
        <v>31.419564018055834</v>
      </c>
      <c r="W37" s="13">
        <f t="shared" si="11"/>
        <v>33.169733357392026</v>
      </c>
      <c r="X37" s="13">
        <f t="shared" si="11"/>
        <v>33.786644006739586</v>
      </c>
      <c r="Y37" s="13">
        <f t="shared" si="11"/>
        <v>30.385224422309136</v>
      </c>
      <c r="Z37" s="13"/>
    </row>
    <row r="38" spans="1:26" x14ac:dyDescent="0.25">
      <c r="A38" s="5" t="s">
        <v>6</v>
      </c>
      <c r="B38" s="13">
        <f t="shared" si="7"/>
        <v>5.7512672752457954</v>
      </c>
      <c r="C38" s="13">
        <f t="shared" si="7"/>
        <v>4.2677088233485456</v>
      </c>
      <c r="D38" s="13">
        <f t="shared" si="7"/>
        <v>4.2778819723779824</v>
      </c>
      <c r="E38" s="13">
        <f t="shared" si="7"/>
        <v>4.7668284570699768</v>
      </c>
      <c r="F38" s="13">
        <f t="shared" si="7"/>
        <v>4.0612325503957365</v>
      </c>
      <c r="G38" s="13">
        <f t="shared" si="7"/>
        <v>5.420983290194199</v>
      </c>
      <c r="H38" s="13">
        <f t="shared" si="7"/>
        <v>5.5944488054050598</v>
      </c>
      <c r="I38" s="13">
        <f t="shared" si="7"/>
        <v>5.7140242128784182</v>
      </c>
      <c r="J38" s="13">
        <f t="shared" si="7"/>
        <v>5.4108685691098977</v>
      </c>
      <c r="K38" s="13">
        <f t="shared" si="7"/>
        <v>3.6776549887558629</v>
      </c>
      <c r="L38" s="13">
        <f t="shared" si="7"/>
        <v>4.7003262889019899</v>
      </c>
      <c r="M38" s="13">
        <f t="shared" si="7"/>
        <v>5.7407159689687255</v>
      </c>
      <c r="N38" s="13">
        <f t="shared" si="7"/>
        <v>9.8422976473225976</v>
      </c>
      <c r="O38" s="13">
        <f t="shared" si="7"/>
        <v>8.2089963919771769</v>
      </c>
      <c r="P38" s="13">
        <f t="shared" si="7"/>
        <v>6.9831958127217568</v>
      </c>
      <c r="Q38" s="13">
        <f t="shared" si="7"/>
        <v>6.6874695774194342</v>
      </c>
      <c r="R38" s="13">
        <f t="shared" si="7"/>
        <v>4.174878666547813</v>
      </c>
      <c r="S38" s="13">
        <f t="shared" si="7"/>
        <v>4.5516593849086924</v>
      </c>
      <c r="T38" s="13">
        <f t="shared" ref="T38:Y38" si="12">+T12/T$5*100</f>
        <v>3.8321092608813676</v>
      </c>
      <c r="U38" s="13">
        <f t="shared" si="12"/>
        <v>3.7708005692956048</v>
      </c>
      <c r="V38" s="13">
        <f t="shared" si="12"/>
        <v>2.8265211303435636</v>
      </c>
      <c r="W38" s="13">
        <f t="shared" si="12"/>
        <v>3.2734040466123182</v>
      </c>
      <c r="X38" s="13">
        <f t="shared" si="12"/>
        <v>3.8142476762409228</v>
      </c>
      <c r="Y38" s="13">
        <f t="shared" si="12"/>
        <v>2.9687434697213182</v>
      </c>
      <c r="Z38" s="13"/>
    </row>
    <row r="39" spans="1:26" x14ac:dyDescent="0.25">
      <c r="A39" s="5" t="s">
        <v>7</v>
      </c>
      <c r="B39" s="13">
        <f t="shared" si="7"/>
        <v>11.281868364890361</v>
      </c>
      <c r="C39" s="13">
        <f t="shared" si="7"/>
        <v>15.259577154653684</v>
      </c>
      <c r="D39" s="13">
        <f t="shared" si="7"/>
        <v>12.53823359212444</v>
      </c>
      <c r="E39" s="13">
        <f t="shared" si="7"/>
        <v>16.490883331578221</v>
      </c>
      <c r="F39" s="13">
        <f t="shared" si="7"/>
        <v>17.297454270956873</v>
      </c>
      <c r="G39" s="13">
        <f t="shared" si="7"/>
        <v>15.017883506333055</v>
      </c>
      <c r="H39" s="13">
        <f t="shared" si="7"/>
        <v>11.452620819042821</v>
      </c>
      <c r="I39" s="13">
        <f t="shared" si="7"/>
        <v>14.092834383733793</v>
      </c>
      <c r="J39" s="13">
        <f t="shared" si="7"/>
        <v>13.978296453051431</v>
      </c>
      <c r="K39" s="13">
        <f t="shared" si="7"/>
        <v>12.365396531016254</v>
      </c>
      <c r="L39" s="13">
        <f t="shared" si="7"/>
        <v>13.854510623928793</v>
      </c>
      <c r="M39" s="13">
        <f t="shared" si="7"/>
        <v>14.350277738598669</v>
      </c>
      <c r="N39" s="13">
        <f t="shared" si="7"/>
        <v>14.338074977162671</v>
      </c>
      <c r="O39" s="13">
        <f t="shared" si="7"/>
        <v>12.456444329814955</v>
      </c>
      <c r="P39" s="13">
        <f t="shared" si="7"/>
        <v>14.200765911517008</v>
      </c>
      <c r="Q39" s="13">
        <f t="shared" si="7"/>
        <v>12.874127458209236</v>
      </c>
      <c r="R39" s="13">
        <f t="shared" si="7"/>
        <v>13.642232834608482</v>
      </c>
      <c r="S39" s="13">
        <f t="shared" si="7"/>
        <v>13.629978033152618</v>
      </c>
      <c r="T39" s="13">
        <f t="shared" ref="T39:Y39" si="13">+T13/T$5*100</f>
        <v>12.6393983865699</v>
      </c>
      <c r="U39" s="13">
        <f t="shared" si="13"/>
        <v>11.847389045040178</v>
      </c>
      <c r="V39" s="13">
        <f t="shared" si="13"/>
        <v>11.580706507984553</v>
      </c>
      <c r="W39" s="13">
        <f t="shared" si="13"/>
        <v>12.35399964679403</v>
      </c>
      <c r="X39" s="13">
        <f t="shared" si="13"/>
        <v>11.826457569395346</v>
      </c>
      <c r="Y39" s="13">
        <f t="shared" si="13"/>
        <v>15.170690585581687</v>
      </c>
      <c r="Z39" s="13"/>
    </row>
    <row r="40" spans="1:26" x14ac:dyDescent="0.25">
      <c r="A40" s="4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x14ac:dyDescent="0.25">
      <c r="A41" s="4" t="s">
        <v>8</v>
      </c>
      <c r="B41" s="12">
        <f t="shared" si="7"/>
        <v>29.926961190005958</v>
      </c>
      <c r="C41" s="12">
        <f t="shared" si="7"/>
        <v>25.030752859967166</v>
      </c>
      <c r="D41" s="12">
        <f t="shared" si="7"/>
        <v>24.656944123416771</v>
      </c>
      <c r="E41" s="12">
        <f t="shared" si="7"/>
        <v>24.867759340323694</v>
      </c>
      <c r="F41" s="12">
        <f t="shared" si="7"/>
        <v>27.219659106600897</v>
      </c>
      <c r="G41" s="12">
        <f t="shared" si="7"/>
        <v>26.887608864300976</v>
      </c>
      <c r="H41" s="12">
        <f t="shared" si="7"/>
        <v>29.433921379040068</v>
      </c>
      <c r="I41" s="12">
        <f t="shared" si="7"/>
        <v>30.120810129782054</v>
      </c>
      <c r="J41" s="12">
        <f t="shared" si="7"/>
        <v>29.313733863380364</v>
      </c>
      <c r="K41" s="12">
        <f t="shared" si="7"/>
        <v>33.690463935232842</v>
      </c>
      <c r="L41" s="12">
        <f t="shared" si="7"/>
        <v>28.774738816755356</v>
      </c>
      <c r="M41" s="12">
        <f t="shared" si="7"/>
        <v>26.394145478476876</v>
      </c>
      <c r="N41" s="12">
        <f t="shared" si="7"/>
        <v>25.108626105195881</v>
      </c>
      <c r="O41" s="12">
        <f t="shared" si="7"/>
        <v>25.102720329255334</v>
      </c>
      <c r="P41" s="12">
        <f t="shared" si="7"/>
        <v>26.49966742221595</v>
      </c>
      <c r="Q41" s="12">
        <f t="shared" si="7"/>
        <v>27.635019983067643</v>
      </c>
      <c r="R41" s="12">
        <f t="shared" si="7"/>
        <v>28.266325946291403</v>
      </c>
      <c r="S41" s="12">
        <f t="shared" si="7"/>
        <v>27.853685969533355</v>
      </c>
      <c r="T41" s="12">
        <f t="shared" ref="T41:Y41" si="14">+T15/T$5*100</f>
        <v>29.316882689711132</v>
      </c>
      <c r="U41" s="12">
        <f t="shared" si="14"/>
        <v>28.979151609244365</v>
      </c>
      <c r="V41" s="12">
        <f t="shared" si="14"/>
        <v>29.303042108913214</v>
      </c>
      <c r="W41" s="12">
        <f t="shared" si="14"/>
        <v>28.252002075535326</v>
      </c>
      <c r="X41" s="12">
        <f t="shared" si="14"/>
        <v>27.388272128510057</v>
      </c>
      <c r="Y41" s="12">
        <f t="shared" si="14"/>
        <v>27.752040192857162</v>
      </c>
      <c r="Z41" s="12"/>
    </row>
    <row r="42" spans="1:26" x14ac:dyDescent="0.25">
      <c r="A42" s="4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x14ac:dyDescent="0.25">
      <c r="A43" s="7" t="s">
        <v>9</v>
      </c>
      <c r="B43" s="13">
        <f t="shared" si="7"/>
        <v>1.4476836691806618</v>
      </c>
      <c r="C43" s="13">
        <f t="shared" si="7"/>
        <v>1.5514229939096364</v>
      </c>
      <c r="D43" s="13">
        <f t="shared" si="7"/>
        <v>1.971258697372106</v>
      </c>
      <c r="E43" s="13">
        <f t="shared" si="7"/>
        <v>1.1068037293016171</v>
      </c>
      <c r="F43" s="13">
        <f t="shared" si="7"/>
        <v>0.85887255074943381</v>
      </c>
      <c r="G43" s="13">
        <f t="shared" si="7"/>
        <v>0.96189446673081191</v>
      </c>
      <c r="H43" s="13">
        <f t="shared" si="7"/>
        <v>0.90940967700670916</v>
      </c>
      <c r="I43" s="13">
        <f t="shared" si="7"/>
        <v>0.5774056014726926</v>
      </c>
      <c r="J43" s="13">
        <f t="shared" si="7"/>
        <v>0.56006186668305746</v>
      </c>
      <c r="K43" s="13">
        <f t="shared" si="7"/>
        <v>0.46907099359193033</v>
      </c>
      <c r="L43" s="13">
        <f t="shared" si="7"/>
        <v>0.41088679383250137</v>
      </c>
      <c r="M43" s="13">
        <f t="shared" si="7"/>
        <v>0.40626335800255714</v>
      </c>
      <c r="N43" s="13">
        <f t="shared" si="7"/>
        <v>0.3132433784265245</v>
      </c>
      <c r="O43" s="13">
        <f t="shared" si="7"/>
        <v>0.29698323988467973</v>
      </c>
      <c r="P43" s="13">
        <f t="shared" si="7"/>
        <v>0.87934647447707492</v>
      </c>
      <c r="Q43" s="13">
        <f t="shared" si="7"/>
        <v>0.69313294537972714</v>
      </c>
      <c r="R43" s="13">
        <f t="shared" si="7"/>
        <v>0.77338372423353174</v>
      </c>
      <c r="S43" s="13">
        <f t="shared" si="7"/>
        <v>0.68777133412324676</v>
      </c>
      <c r="T43" s="13">
        <f t="shared" ref="T43:Y43" si="15">+T17/T$5*100</f>
        <v>0.80735177574105987</v>
      </c>
      <c r="U43" s="13">
        <f t="shared" si="15"/>
        <v>0.65764410619256619</v>
      </c>
      <c r="V43" s="13">
        <f t="shared" si="15"/>
        <v>0.63405970565250325</v>
      </c>
      <c r="W43" s="13">
        <f t="shared" si="15"/>
        <v>0.68382707136668652</v>
      </c>
      <c r="X43" s="13">
        <f t="shared" si="15"/>
        <v>0.49867664316441052</v>
      </c>
      <c r="Y43" s="13">
        <f t="shared" si="15"/>
        <v>0.7100629250563093</v>
      </c>
      <c r="Z43" s="13"/>
    </row>
    <row r="44" spans="1:26" x14ac:dyDescent="0.25">
      <c r="A44" s="4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x14ac:dyDescent="0.25">
      <c r="A45" s="4" t="s">
        <v>10</v>
      </c>
      <c r="B45" s="12">
        <f t="shared" si="7"/>
        <v>28.479277520825296</v>
      </c>
      <c r="C45" s="12">
        <f t="shared" si="7"/>
        <v>23.47932986605753</v>
      </c>
      <c r="D45" s="12">
        <f t="shared" si="7"/>
        <v>22.685685426044664</v>
      </c>
      <c r="E45" s="12">
        <f t="shared" si="7"/>
        <v>23.760955611022077</v>
      </c>
      <c r="F45" s="12">
        <f t="shared" si="7"/>
        <v>26.360786555851469</v>
      </c>
      <c r="G45" s="12">
        <f t="shared" si="7"/>
        <v>25.925714397570164</v>
      </c>
      <c r="H45" s="12">
        <f t="shared" si="7"/>
        <v>28.524511702033355</v>
      </c>
      <c r="I45" s="12">
        <f t="shared" si="7"/>
        <v>29.543404528309363</v>
      </c>
      <c r="J45" s="12">
        <f t="shared" si="7"/>
        <v>28.753671996697307</v>
      </c>
      <c r="K45" s="12">
        <f t="shared" si="7"/>
        <v>33.221392941640907</v>
      </c>
      <c r="L45" s="12">
        <f t="shared" si="7"/>
        <v>28.36385202292286</v>
      </c>
      <c r="M45" s="12">
        <f t="shared" si="7"/>
        <v>25.987882120474321</v>
      </c>
      <c r="N45" s="12">
        <f t="shared" si="7"/>
        <v>24.795382726769358</v>
      </c>
      <c r="O45" s="12">
        <f t="shared" si="7"/>
        <v>24.805737089370659</v>
      </c>
      <c r="P45" s="12">
        <f t="shared" si="7"/>
        <v>25.620320947738872</v>
      </c>
      <c r="Q45" s="12">
        <f t="shared" si="7"/>
        <v>26.941887037687916</v>
      </c>
      <c r="R45" s="12">
        <f t="shared" si="7"/>
        <v>27.492942222057877</v>
      </c>
      <c r="S45" s="12">
        <f t="shared" si="7"/>
        <v>27.165914635410104</v>
      </c>
      <c r="T45" s="12">
        <f t="shared" ref="T45:Y45" si="16">+T19/T$5*100</f>
        <v>28.509530913970071</v>
      </c>
      <c r="U45" s="12">
        <f t="shared" si="16"/>
        <v>28.321507503051802</v>
      </c>
      <c r="V45" s="12">
        <f t="shared" si="16"/>
        <v>28.668982403260706</v>
      </c>
      <c r="W45" s="12">
        <f t="shared" si="16"/>
        <v>27.568175004168637</v>
      </c>
      <c r="X45" s="12">
        <f t="shared" si="16"/>
        <v>26.889595485345648</v>
      </c>
      <c r="Y45" s="12">
        <f t="shared" si="16"/>
        <v>27.041977267800853</v>
      </c>
      <c r="Z45" s="12"/>
    </row>
    <row r="46" spans="1:26" x14ac:dyDescent="0.25">
      <c r="A46" s="4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x14ac:dyDescent="0.25">
      <c r="A47" s="8" t="s">
        <v>11</v>
      </c>
      <c r="B47" s="13">
        <f t="shared" si="7"/>
        <v>5.0631492152607169</v>
      </c>
      <c r="C47" s="9" t="s">
        <v>55</v>
      </c>
      <c r="D47" s="9" t="s">
        <v>55</v>
      </c>
      <c r="E47" s="9" t="s">
        <v>55</v>
      </c>
      <c r="F47" s="9" t="s">
        <v>55</v>
      </c>
      <c r="G47" s="13">
        <f t="shared" si="7"/>
        <v>4.504348576809563</v>
      </c>
      <c r="H47" s="13">
        <f t="shared" si="7"/>
        <v>4.5032819145188228</v>
      </c>
      <c r="I47" s="13">
        <f t="shared" si="7"/>
        <v>4.7882222973075272</v>
      </c>
      <c r="J47" s="13">
        <f t="shared" si="7"/>
        <v>2.9201536397455983</v>
      </c>
      <c r="K47" s="13">
        <f t="shared" si="7"/>
        <v>5.6545562007334986</v>
      </c>
      <c r="L47" s="13">
        <f t="shared" si="7"/>
        <v>4.2652451688399058</v>
      </c>
      <c r="M47" s="13">
        <f t="shared" si="7"/>
        <v>3.9832556159101853</v>
      </c>
      <c r="N47" s="13">
        <f t="shared" si="7"/>
        <v>3.969073030711634</v>
      </c>
      <c r="O47" s="13">
        <f t="shared" si="7"/>
        <v>3.8012836189354857</v>
      </c>
      <c r="P47" s="13">
        <f t="shared" si="7"/>
        <v>3.9622818050362261</v>
      </c>
      <c r="Q47" s="13">
        <f t="shared" si="7"/>
        <v>4.1001773907622674</v>
      </c>
      <c r="R47" s="13">
        <f t="shared" si="7"/>
        <v>4.139980165816902</v>
      </c>
      <c r="S47" s="13">
        <f t="shared" si="7"/>
        <v>4.3201830008741897</v>
      </c>
      <c r="T47" s="13">
        <f t="shared" ref="T47:Y47" si="17">+T21/T$5*100</f>
        <v>4.7790972915874415</v>
      </c>
      <c r="U47" s="13">
        <f t="shared" si="17"/>
        <v>4.6255141723405657</v>
      </c>
      <c r="V47" s="13">
        <f t="shared" si="17"/>
        <v>4.7173055978831213</v>
      </c>
      <c r="W47" s="13">
        <f t="shared" si="17"/>
        <v>4.6385316564618533</v>
      </c>
      <c r="X47" s="13">
        <f t="shared" si="17"/>
        <v>4.4670691051020555</v>
      </c>
      <c r="Y47" s="13">
        <f t="shared" si="17"/>
        <v>4.2384918285302229</v>
      </c>
      <c r="Z47" s="13"/>
    </row>
    <row r="48" spans="1:26" x14ac:dyDescent="0.25">
      <c r="A48" s="8" t="s">
        <v>12</v>
      </c>
      <c r="B48" s="13">
        <f t="shared" si="7"/>
        <v>3.7874433043393037</v>
      </c>
      <c r="C48" s="13">
        <f t="shared" si="7"/>
        <v>3.615479935860836</v>
      </c>
      <c r="D48" s="13">
        <f t="shared" si="7"/>
        <v>3.6835515980353839</v>
      </c>
      <c r="E48" s="13">
        <f t="shared" si="7"/>
        <v>3.5930254231338381</v>
      </c>
      <c r="F48" s="13">
        <f t="shared" si="7"/>
        <v>3.222185504934115</v>
      </c>
      <c r="G48" s="13">
        <f t="shared" si="7"/>
        <v>3.0589353584709924</v>
      </c>
      <c r="H48" s="13">
        <f t="shared" si="7"/>
        <v>2.9858323283226929</v>
      </c>
      <c r="I48" s="13">
        <f t="shared" si="7"/>
        <v>3.3224962032202487</v>
      </c>
      <c r="J48" s="13">
        <f t="shared" si="7"/>
        <v>3.5410097019824267</v>
      </c>
      <c r="K48" s="13">
        <f t="shared" si="7"/>
        <v>3.1405783778046645</v>
      </c>
      <c r="L48" s="13">
        <f t="shared" si="7"/>
        <v>3.1251184190585923</v>
      </c>
      <c r="M48" s="13">
        <f t="shared" si="7"/>
        <v>3.0142153403039957</v>
      </c>
      <c r="N48" s="13">
        <f t="shared" si="7"/>
        <v>2.690548556042299</v>
      </c>
      <c r="O48" s="13">
        <f t="shared" si="7"/>
        <v>2.6287820618764504</v>
      </c>
      <c r="P48" s="13">
        <f t="shared" si="7"/>
        <v>3.0252478403905512</v>
      </c>
      <c r="Q48" s="13">
        <f t="shared" si="7"/>
        <v>3.0733927966902481</v>
      </c>
      <c r="R48" s="13">
        <f t="shared" si="7"/>
        <v>2.8956514065413175</v>
      </c>
      <c r="S48" s="13">
        <f t="shared" si="7"/>
        <v>2.211566195122991</v>
      </c>
      <c r="T48" s="13">
        <f t="shared" ref="T48:Y48" si="18">+T22/T$5*100</f>
        <v>2.4063925075420247</v>
      </c>
      <c r="U48" s="13">
        <f t="shared" si="18"/>
        <v>2.9025955100239127</v>
      </c>
      <c r="V48" s="13">
        <f t="shared" si="18"/>
        <v>2.7140822551259736</v>
      </c>
      <c r="W48" s="13">
        <f t="shared" si="18"/>
        <v>2.5605121725913218</v>
      </c>
      <c r="X48" s="13">
        <f t="shared" si="18"/>
        <v>2.9037664214238403</v>
      </c>
      <c r="Y48" s="13">
        <f t="shared" si="18"/>
        <v>3.0352944166569982</v>
      </c>
      <c r="Z48" s="13"/>
    </row>
    <row r="49" spans="1:26" x14ac:dyDescent="0.25">
      <c r="A49" s="8" t="s">
        <v>13</v>
      </c>
      <c r="B49" s="13">
        <f t="shared" ref="B49:P49" si="19">+B23/B$5*100</f>
        <v>3.8633654512448117</v>
      </c>
      <c r="C49" s="13">
        <f t="shared" si="19"/>
        <v>3.8279391106260197</v>
      </c>
      <c r="D49" s="13">
        <f t="shared" si="19"/>
        <v>4.2245887587461066</v>
      </c>
      <c r="E49" s="13">
        <f t="shared" si="19"/>
        <v>4.1155607079378917</v>
      </c>
      <c r="F49" s="13">
        <f t="shared" si="19"/>
        <v>5.0196469114007547</v>
      </c>
      <c r="G49" s="13">
        <f t="shared" si="19"/>
        <v>4.1691373495888771</v>
      </c>
      <c r="H49" s="13">
        <f t="shared" si="19"/>
        <v>4.1753142816359974</v>
      </c>
      <c r="I49" s="13">
        <f t="shared" si="19"/>
        <v>4.3471802633367966</v>
      </c>
      <c r="J49" s="13">
        <f t="shared" si="19"/>
        <v>4.378703004174203</v>
      </c>
      <c r="K49" s="13">
        <f t="shared" si="19"/>
        <v>4.5317189192193057</v>
      </c>
      <c r="L49" s="13">
        <f t="shared" si="19"/>
        <v>4.577125694454061</v>
      </c>
      <c r="M49" s="13">
        <f t="shared" si="19"/>
        <v>3.7977363381722871</v>
      </c>
      <c r="N49" s="13">
        <f t="shared" si="19"/>
        <v>3.8953654939183915</v>
      </c>
      <c r="O49" s="13">
        <f t="shared" si="19"/>
        <v>4.0963300363652939</v>
      </c>
      <c r="P49" s="13">
        <f t="shared" si="19"/>
        <v>3.662456789316157</v>
      </c>
      <c r="Q49" s="13">
        <f t="shared" ref="B49:S53" si="20">+Q23/Q$5*100</f>
        <v>4.6262297728931685</v>
      </c>
      <c r="R49" s="13">
        <f t="shared" si="20"/>
        <v>5.2288680005221888</v>
      </c>
      <c r="S49" s="13">
        <f t="shared" si="20"/>
        <v>4.8904311190005902</v>
      </c>
      <c r="T49" s="13">
        <f t="shared" ref="T49:Y49" si="21">+T23/T$5*100</f>
        <v>5.8657763533505678</v>
      </c>
      <c r="U49" s="13">
        <f t="shared" si="21"/>
        <v>5.7720850830908947</v>
      </c>
      <c r="V49" s="13">
        <f t="shared" si="21"/>
        <v>6.2055552674137919</v>
      </c>
      <c r="W49" s="13">
        <f t="shared" si="21"/>
        <v>6.0378629605154721</v>
      </c>
      <c r="X49" s="13">
        <f t="shared" si="21"/>
        <v>5.3875479436250329</v>
      </c>
      <c r="Y49" s="13">
        <f t="shared" si="21"/>
        <v>5.3000928206669595</v>
      </c>
      <c r="Z49" s="13"/>
    </row>
    <row r="50" spans="1:26" x14ac:dyDescent="0.25">
      <c r="A50" s="8" t="s">
        <v>14</v>
      </c>
      <c r="B50" s="13">
        <f t="shared" si="20"/>
        <v>0.26222791402540407</v>
      </c>
      <c r="C50" s="13">
        <f t="shared" si="20"/>
        <v>0.28574022425682394</v>
      </c>
      <c r="D50" s="13">
        <f t="shared" si="20"/>
        <v>0.30986785228183694</v>
      </c>
      <c r="E50" s="13">
        <f t="shared" si="20"/>
        <v>0.28476706710550564</v>
      </c>
      <c r="F50" s="13">
        <f t="shared" si="20"/>
        <v>0.24350916587324356</v>
      </c>
      <c r="G50" s="13">
        <f t="shared" si="20"/>
        <v>0.22867520901195559</v>
      </c>
      <c r="H50" s="13">
        <f t="shared" si="20"/>
        <v>0.23422845216160731</v>
      </c>
      <c r="I50" s="13">
        <f t="shared" si="20"/>
        <v>0.17214417592160922</v>
      </c>
      <c r="J50" s="13">
        <f t="shared" si="20"/>
        <v>0.21360111163348947</v>
      </c>
      <c r="K50" s="13">
        <f t="shared" si="20"/>
        <v>0.2828530337694925</v>
      </c>
      <c r="L50" s="13">
        <f t="shared" si="20"/>
        <v>0.22336041349154115</v>
      </c>
      <c r="M50" s="13">
        <f t="shared" si="20"/>
        <v>0.30896567156238747</v>
      </c>
      <c r="N50" s="13">
        <f t="shared" si="20"/>
        <v>0.29044115834370554</v>
      </c>
      <c r="O50" s="13">
        <f t="shared" si="20"/>
        <v>0.281139022006477</v>
      </c>
      <c r="P50" s="13">
        <f t="shared" si="20"/>
        <v>0.28242920986072534</v>
      </c>
      <c r="Q50" s="13">
        <f t="shared" si="20"/>
        <v>0.47289835878903069</v>
      </c>
      <c r="R50" s="13">
        <f t="shared" si="20"/>
        <v>0.30187977160685214</v>
      </c>
      <c r="S50" s="13">
        <f t="shared" si="20"/>
        <v>0.24561297625464701</v>
      </c>
      <c r="T50" s="13">
        <f t="shared" ref="T50:Y50" si="22">+T24/T$5*100</f>
        <v>0.26593955888062404</v>
      </c>
      <c r="U50" s="13">
        <f t="shared" si="22"/>
        <v>0.26028906201227325</v>
      </c>
      <c r="V50" s="13">
        <f t="shared" si="22"/>
        <v>0.2821788680549166</v>
      </c>
      <c r="W50" s="13">
        <f t="shared" si="22"/>
        <v>0.26222056936584559</v>
      </c>
      <c r="X50" s="13">
        <f t="shared" si="22"/>
        <v>0.23734520370246051</v>
      </c>
      <c r="Y50" s="13">
        <f t="shared" si="22"/>
        <v>0.23542767336208509</v>
      </c>
      <c r="Z50" s="13"/>
    </row>
    <row r="51" spans="1:26" x14ac:dyDescent="0.25">
      <c r="A51" s="8" t="s">
        <v>15</v>
      </c>
      <c r="B51" s="13">
        <f t="shared" si="20"/>
        <v>1.6953020561882477</v>
      </c>
      <c r="C51" s="13">
        <f t="shared" si="20"/>
        <v>1.6127626343854524</v>
      </c>
      <c r="D51" s="13">
        <f t="shared" si="20"/>
        <v>2.0012323996258083</v>
      </c>
      <c r="E51" s="13">
        <f t="shared" si="20"/>
        <v>1.8155955615907708</v>
      </c>
      <c r="F51" s="13">
        <f t="shared" si="20"/>
        <v>1.7914647960200831</v>
      </c>
      <c r="G51" s="13">
        <f t="shared" si="20"/>
        <v>1.8962151973569299</v>
      </c>
      <c r="H51" s="13">
        <f t="shared" si="20"/>
        <v>2.1202440619036436</v>
      </c>
      <c r="I51" s="13">
        <f t="shared" si="20"/>
        <v>2.0336066109934183</v>
      </c>
      <c r="J51" s="13">
        <f t="shared" si="20"/>
        <v>2.0686182637732626</v>
      </c>
      <c r="K51" s="13">
        <f t="shared" si="20"/>
        <v>2.3964288894744974</v>
      </c>
      <c r="L51" s="13">
        <f t="shared" si="20"/>
        <v>1.9901256874818034</v>
      </c>
      <c r="M51" s="13">
        <f t="shared" si="20"/>
        <v>2.0054807068803475</v>
      </c>
      <c r="N51" s="13">
        <f t="shared" si="20"/>
        <v>1.7410284214092304</v>
      </c>
      <c r="O51" s="13">
        <f t="shared" si="20"/>
        <v>1.8735125076995738</v>
      </c>
      <c r="P51" s="13">
        <f t="shared" si="20"/>
        <v>1.9505620957445946</v>
      </c>
      <c r="Q51" s="13">
        <f t="shared" si="20"/>
        <v>2.1095286792351358</v>
      </c>
      <c r="R51" s="13">
        <f t="shared" si="20"/>
        <v>2.2440034823662476</v>
      </c>
      <c r="S51" s="13">
        <f t="shared" si="20"/>
        <v>2.3598571265769719</v>
      </c>
      <c r="T51" s="13">
        <f t="shared" ref="T51:Y51" si="23">+T25/T$5*100</f>
        <v>2.3149463868143831</v>
      </c>
      <c r="U51" s="13">
        <f t="shared" si="23"/>
        <v>2.2047889192827572</v>
      </c>
      <c r="V51" s="13">
        <f t="shared" si="23"/>
        <v>2.5865871589164273</v>
      </c>
      <c r="W51" s="13">
        <f t="shared" si="23"/>
        <v>2.2656903595280489</v>
      </c>
      <c r="X51" s="13">
        <f t="shared" si="23"/>
        <v>2.4756310631302672</v>
      </c>
      <c r="Y51" s="13">
        <f t="shared" si="23"/>
        <v>2.4790341106389877</v>
      </c>
      <c r="Z51" s="13"/>
    </row>
    <row r="52" spans="1:26" x14ac:dyDescent="0.25">
      <c r="A52" s="8" t="s">
        <v>16</v>
      </c>
      <c r="B52" s="13">
        <f t="shared" si="20"/>
        <v>8.9334945560346526</v>
      </c>
      <c r="C52" s="13">
        <f t="shared" si="20"/>
        <v>9.3921563549370948</v>
      </c>
      <c r="D52" s="13">
        <f t="shared" si="20"/>
        <v>8.016405788721702</v>
      </c>
      <c r="E52" s="13">
        <f t="shared" si="20"/>
        <v>9.9389063170437879</v>
      </c>
      <c r="F52" s="13">
        <f t="shared" si="20"/>
        <v>12.350541741087792</v>
      </c>
      <c r="G52" s="13">
        <f t="shared" si="20"/>
        <v>8.7915254832807292</v>
      </c>
      <c r="H52" s="13">
        <f t="shared" si="20"/>
        <v>10.829560474066097</v>
      </c>
      <c r="I52" s="13">
        <f t="shared" si="20"/>
        <v>11.470077295087322</v>
      </c>
      <c r="J52" s="13">
        <f t="shared" si="20"/>
        <v>11.953181296154074</v>
      </c>
      <c r="K52" s="13">
        <f t="shared" si="20"/>
        <v>13.601904980217414</v>
      </c>
      <c r="L52" s="13">
        <f t="shared" si="20"/>
        <v>10.355162011827703</v>
      </c>
      <c r="M52" s="13">
        <f t="shared" si="20"/>
        <v>9.6407274190540306</v>
      </c>
      <c r="N52" s="13">
        <f t="shared" si="20"/>
        <v>9.2389101048090154</v>
      </c>
      <c r="O52" s="13">
        <f t="shared" si="20"/>
        <v>9.2450517780018888</v>
      </c>
      <c r="P52" s="13">
        <f t="shared" si="20"/>
        <v>9.3910276607541316</v>
      </c>
      <c r="Q52" s="13">
        <f t="shared" si="20"/>
        <v>9.0398698810664033</v>
      </c>
      <c r="R52" s="13">
        <f t="shared" si="20"/>
        <v>8.8710370783936607</v>
      </c>
      <c r="S52" s="13">
        <f t="shared" si="20"/>
        <v>8.7249363235856183</v>
      </c>
      <c r="T52" s="13">
        <f t="shared" ref="T52:Y52" si="24">+T26/T$5*100</f>
        <v>8.6202094432942431</v>
      </c>
      <c r="U52" s="13">
        <f t="shared" si="24"/>
        <v>8.8770613007937129</v>
      </c>
      <c r="V52" s="13">
        <f t="shared" si="24"/>
        <v>8.3200545237970207</v>
      </c>
      <c r="W52" s="13">
        <f t="shared" si="24"/>
        <v>8.1849138761546758</v>
      </c>
      <c r="X52" s="13">
        <f t="shared" si="24"/>
        <v>8.367383719268954</v>
      </c>
      <c r="Y52" s="13">
        <f t="shared" si="24"/>
        <v>8.3285401694614904</v>
      </c>
      <c r="Z52" s="13"/>
    </row>
    <row r="53" spans="1:26" x14ac:dyDescent="0.25">
      <c r="A53" s="8" t="s">
        <v>17</v>
      </c>
      <c r="B53" s="13">
        <f t="shared" si="20"/>
        <v>4.8742950237321647</v>
      </c>
      <c r="C53" s="13">
        <f t="shared" si="20"/>
        <v>4.7452516059912995</v>
      </c>
      <c r="D53" s="13">
        <f t="shared" si="20"/>
        <v>4.4500390286338236</v>
      </c>
      <c r="E53" s="13">
        <f t="shared" si="20"/>
        <v>4.0131005342102837</v>
      </c>
      <c r="F53" s="13">
        <f t="shared" si="20"/>
        <v>3.7334384365354802</v>
      </c>
      <c r="G53" s="13">
        <f t="shared" si="20"/>
        <v>3.2768772230511152</v>
      </c>
      <c r="H53" s="13">
        <f t="shared" si="20"/>
        <v>3.6760501894244966</v>
      </c>
      <c r="I53" s="13">
        <f t="shared" si="20"/>
        <v>3.4096776824424393</v>
      </c>
      <c r="J53" s="13">
        <f t="shared" si="20"/>
        <v>3.6784049792342497</v>
      </c>
      <c r="K53" s="13">
        <f t="shared" si="20"/>
        <v>3.6133525404220377</v>
      </c>
      <c r="L53" s="13">
        <f t="shared" si="20"/>
        <v>3.827714627769248</v>
      </c>
      <c r="M53" s="13">
        <f t="shared" si="20"/>
        <v>3.2375010285910881</v>
      </c>
      <c r="N53" s="13">
        <f t="shared" si="20"/>
        <v>2.9700159615350832</v>
      </c>
      <c r="O53" s="13">
        <f t="shared" si="20"/>
        <v>2.8796380644854862</v>
      </c>
      <c r="P53" s="13">
        <f t="shared" si="20"/>
        <v>3.3463155466364878</v>
      </c>
      <c r="Q53" s="13">
        <f t="shared" si="20"/>
        <v>3.5197901582516664</v>
      </c>
      <c r="R53" s="13">
        <f t="shared" si="20"/>
        <v>3.8115223168107026</v>
      </c>
      <c r="S53" s="13">
        <f t="shared" si="20"/>
        <v>4.4133278939950973</v>
      </c>
      <c r="T53" s="13">
        <f t="shared" ref="T53:Y53" si="25">+T27/T$5*100</f>
        <v>4.2571693725007886</v>
      </c>
      <c r="U53" s="13">
        <f t="shared" si="25"/>
        <v>3.6791734555076836</v>
      </c>
      <c r="V53" s="13">
        <f t="shared" si="25"/>
        <v>3.8432187320694546</v>
      </c>
      <c r="W53" s="13">
        <f t="shared" si="25"/>
        <v>3.6184434095514235</v>
      </c>
      <c r="X53" s="13">
        <f t="shared" si="25"/>
        <v>3.0508520290930439</v>
      </c>
      <c r="Y53" s="13">
        <f t="shared" si="25"/>
        <v>3.4250962484841101</v>
      </c>
      <c r="Z53" s="13"/>
    </row>
    <row r="54" spans="1:26" ht="15.75" thickBot="1" x14ac:dyDescent="0.3">
      <c r="A54" s="14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3"/>
    </row>
    <row r="55" spans="1:26" x14ac:dyDescent="0.25">
      <c r="A55" s="16"/>
      <c r="Z55" s="13"/>
    </row>
    <row r="56" spans="1:26" x14ac:dyDescent="0.25">
      <c r="A56" s="17" t="s">
        <v>18</v>
      </c>
    </row>
    <row r="57" spans="1:26" x14ac:dyDescent="0.25">
      <c r="A57" s="17" t="s">
        <v>20</v>
      </c>
    </row>
    <row r="58" spans="1:26" x14ac:dyDescent="0.25">
      <c r="A58" t="s">
        <v>21</v>
      </c>
    </row>
    <row r="59" spans="1:26" x14ac:dyDescent="0.25">
      <c r="A59" t="s">
        <v>22</v>
      </c>
    </row>
    <row r="60" spans="1:26" x14ac:dyDescent="0.25">
      <c r="A60" t="s">
        <v>23</v>
      </c>
    </row>
    <row r="61" spans="1:26" x14ac:dyDescent="0.25">
      <c r="A61" t="s">
        <v>24</v>
      </c>
    </row>
    <row r="62" spans="1:26" x14ac:dyDescent="0.25">
      <c r="A62" t="s">
        <v>25</v>
      </c>
    </row>
    <row r="63" spans="1:26" x14ac:dyDescent="0.25">
      <c r="A63" t="s">
        <v>26</v>
      </c>
    </row>
    <row r="64" spans="1:26" x14ac:dyDescent="0.25">
      <c r="A64" t="s">
        <v>27</v>
      </c>
    </row>
    <row r="65" spans="1:1" x14ac:dyDescent="0.25">
      <c r="A65" t="s">
        <v>28</v>
      </c>
    </row>
    <row r="66" spans="1:1" x14ac:dyDescent="0.25">
      <c r="A66" t="s">
        <v>29</v>
      </c>
    </row>
  </sheetData>
  <mergeCells count="1">
    <mergeCell ref="A29:Y2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FoodIntraImpbyctry</vt:lpstr>
    </vt:vector>
  </TitlesOfParts>
  <Company>CARICOM Secretariat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Deoram Persaud</dc:creator>
  <cp:lastModifiedBy>Deoram Persaud</cp:lastModifiedBy>
  <dcterms:created xsi:type="dcterms:W3CDTF">2025-06-04T18:16:52Z</dcterms:created>
  <dcterms:modified xsi:type="dcterms:W3CDTF">2025-07-28T19:20:22Z</dcterms:modified>
</cp:coreProperties>
</file>