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LC" sheetId="1" r:id="rId1"/>
  </sheets>
  <definedNames>
    <definedName name="_xlnm.Print_Area" localSheetId="0">LC!$A$1:$M$53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1" l="1"/>
  <c r="K51" i="1"/>
  <c r="J51" i="1"/>
  <c r="I51" i="1"/>
  <c r="H51" i="1"/>
  <c r="G51" i="1"/>
  <c r="F51" i="1"/>
  <c r="E51" i="1"/>
  <c r="D51" i="1"/>
  <c r="C51" i="1"/>
  <c r="L48" i="1"/>
  <c r="K48" i="1"/>
  <c r="J48" i="1"/>
  <c r="I48" i="1"/>
  <c r="H48" i="1"/>
  <c r="G48" i="1"/>
  <c r="F48" i="1"/>
  <c r="E48" i="1"/>
  <c r="D48" i="1"/>
  <c r="C48" i="1"/>
</calcChain>
</file>

<file path=xl/sharedStrings.xml><?xml version="1.0" encoding="utf-8"?>
<sst xmlns="http://schemas.openxmlformats.org/spreadsheetml/2006/main" count="236" uniqueCount="67">
  <si>
    <r>
      <rPr>
        <b/>
        <sz val="18"/>
        <rFont val="Arial"/>
        <family val="2"/>
      </rPr>
      <t>ICT PROFILE:</t>
    </r>
    <r>
      <rPr>
        <b/>
        <sz val="18"/>
        <color indexed="9"/>
        <rFont val="Arial"/>
        <family val="2"/>
      </rPr>
      <t xml:space="preserve"> SAINT LUCIA</t>
    </r>
  </si>
  <si>
    <t>Indicators</t>
  </si>
  <si>
    <t>Units</t>
  </si>
  <si>
    <r>
      <t xml:space="preserve">ICT infrastructure and access </t>
    </r>
    <r>
      <rPr>
        <b/>
        <vertAlign val="superscript"/>
        <sz val="9"/>
        <color indexed="9"/>
        <rFont val="Arial"/>
        <family val="2"/>
      </rPr>
      <t>1/</t>
    </r>
  </si>
  <si>
    <t>Fixed telephone lines per 100 inhabitants</t>
  </si>
  <si>
    <t>per 100 inhabitants</t>
  </si>
  <si>
    <t>…</t>
  </si>
  <si>
    <t>Mobile cellular telephone subscribers per 100 inhabitants</t>
  </si>
  <si>
    <t>Fixed internet subscribers per 100 inhabitants</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</si>
  <si>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</si>
  <si>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</si>
  <si>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2/</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</si>
  <si>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</si>
  <si>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</si>
  <si>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</si>
  <si>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</si>
  <si>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90.7</t>
  </si>
  <si>
    <t xml:space="preserve">Proportion of households with a fixed line telephone  </t>
  </si>
  <si>
    <t>34.2</t>
  </si>
  <si>
    <t xml:space="preserve">Proportion of households with a mobile cellular telephone  </t>
  </si>
  <si>
    <t>81.0</t>
  </si>
  <si>
    <t xml:space="preserve">Proportion of households with Internet access at home  </t>
  </si>
  <si>
    <t>36.6</t>
  </si>
  <si>
    <t>Proportion of households with a computer</t>
  </si>
  <si>
    <t>38.4</t>
  </si>
  <si>
    <r>
      <t xml:space="preserve">Proportion of households with electricity </t>
    </r>
    <r>
      <rPr>
        <b/>
        <vertAlign val="superscript"/>
        <sz val="8.5"/>
        <color indexed="8"/>
        <rFont val="Arial"/>
        <family val="2"/>
      </rPr>
      <t>3/</t>
    </r>
  </si>
  <si>
    <r>
      <t xml:space="preserve">Trade in ICT goods </t>
    </r>
    <r>
      <rPr>
        <b/>
        <vertAlign val="superscript"/>
        <sz val="9"/>
        <color indexed="9"/>
        <rFont val="Arial"/>
        <family val="2"/>
      </rPr>
      <t>3/</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</si>
  <si>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</si>
  <si>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</si>
  <si>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</si>
  <si>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</si>
  <si>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</si>
  <si>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</si>
  <si>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</si>
  <si>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</si>
  <si>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</si>
  <si>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</si>
  <si>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</si>
  <si>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</si>
  <si>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Domestic Exports</t>
  </si>
  <si>
    <t>Total Exports of ICT goods</t>
  </si>
  <si>
    <t>% of Total Exports</t>
  </si>
  <si>
    <r>
      <t xml:space="preserve">Trade in ICT services  </t>
    </r>
    <r>
      <rPr>
        <b/>
        <vertAlign val="superscript"/>
        <sz val="9"/>
        <color indexed="9"/>
        <rFont val="Arial"/>
        <family val="2"/>
      </rPr>
      <t>3/</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</si>
  <si>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</si>
  <si>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</si>
  <si>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</si>
  <si>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</si>
  <si>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</si>
  <si>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</si>
  <si>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r>
      <t xml:space="preserve">Employment  </t>
    </r>
    <r>
      <rPr>
        <b/>
        <vertAlign val="superscript"/>
        <sz val="9"/>
        <color indexed="9"/>
        <rFont val="Arial"/>
        <family val="2"/>
      </rPr>
      <t>4/</t>
    </r>
  </si>
  <si>
    <t xml:space="preserve">Employment </t>
  </si>
  <si>
    <t>% of Total Employment</t>
  </si>
  <si>
    <t>Total ICT Sector employment</t>
  </si>
  <si>
    <t>No. of persons</t>
  </si>
  <si>
    <t>IT Professionals</t>
  </si>
  <si>
    <t>Telecommunications</t>
  </si>
  <si>
    <r>
      <t xml:space="preserve">GDP </t>
    </r>
    <r>
      <rPr>
        <b/>
        <vertAlign val="superscript"/>
        <sz val="9"/>
        <color indexed="9"/>
        <rFont val="Arial"/>
        <family val="2"/>
      </rPr>
      <t>3/</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</si>
  <si>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</si>
  <si>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</si>
  <si>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 xml:space="preserve">Revenue </t>
    </r>
    <r>
      <rPr>
        <b/>
        <vertAlign val="superscript"/>
        <sz val="8.5"/>
        <color indexed="9"/>
        <rFont val="Arial"/>
        <family val="2"/>
      </rPr>
      <t>4/</t>
    </r>
  </si>
  <si>
    <t>Telecommunications Sector Revenue</t>
  </si>
  <si>
    <t>$US Mn</t>
  </si>
  <si>
    <t>Revenue as a percent of GDP</t>
  </si>
  <si>
    <r>
      <t xml:space="preserve">Investment </t>
    </r>
    <r>
      <rPr>
        <b/>
        <vertAlign val="superscript"/>
        <sz val="8.5"/>
        <color indexed="9"/>
        <rFont val="Arial"/>
        <family val="2"/>
      </rPr>
      <t>4/</t>
    </r>
  </si>
  <si>
    <t>Telecommunications  Sector Investment</t>
  </si>
  <si>
    <t>Capital Investment in ICT goods</t>
  </si>
  <si>
    <r>
      <t>Source:</t>
    </r>
    <r>
      <rPr>
        <i/>
        <sz val="8"/>
        <color indexed="8"/>
        <rFont val="Arial"/>
        <family val="2"/>
      </rPr>
      <t xml:space="preserve"> </t>
    </r>
    <r>
      <rPr>
        <i/>
        <vertAlign val="superscript"/>
        <sz val="8"/>
        <color indexed="8"/>
        <rFont val="Arial"/>
        <family val="2"/>
      </rPr>
      <t>1/</t>
    </r>
    <r>
      <rPr>
        <i/>
        <sz val="8"/>
        <color indexed="8"/>
        <rFont val="Arial"/>
        <family val="2"/>
      </rPr>
      <t xml:space="preserve"> International Telecommunications Union (ITU); </t>
    </r>
    <r>
      <rPr>
        <i/>
        <vertAlign val="superscript"/>
        <sz val="8"/>
        <color indexed="8"/>
        <rFont val="Arial"/>
        <family val="2"/>
      </rPr>
      <t>2/</t>
    </r>
    <r>
      <rPr>
        <i/>
        <sz val="8"/>
        <color indexed="8"/>
        <rFont val="Arial"/>
        <family val="2"/>
      </rPr>
      <t xml:space="preserve"> 2000 and 2010 Round of Population and Housing Censuses; </t>
    </r>
    <r>
      <rPr>
        <i/>
        <vertAlign val="superscript"/>
        <sz val="8"/>
        <color indexed="8"/>
        <rFont val="Arial"/>
        <family val="2"/>
      </rPr>
      <t>3/</t>
    </r>
    <r>
      <rPr>
        <i/>
        <sz val="8"/>
        <color indexed="8"/>
        <rFont val="Arial"/>
        <family val="2"/>
      </rPr>
      <t xml:space="preserve"> CARICOM Secretariat, Regional Statistics; </t>
    </r>
    <r>
      <rPr>
        <i/>
        <vertAlign val="superscript"/>
        <sz val="8"/>
        <color indexed="8"/>
        <rFont val="Arial"/>
        <family val="2"/>
      </rPr>
      <t>4/</t>
    </r>
    <r>
      <rPr>
        <i/>
        <sz val="8"/>
        <color indexed="8"/>
        <rFont val="Arial"/>
        <family val="2"/>
      </rPr>
      <t xml:space="preserve"> Eastern Caribbean Telecommunication Authority, ECTEL/Operators                                                                                                                                                                                                                                                                                                                                          </t>
    </r>
    <r>
      <rPr>
        <b/>
        <i/>
        <sz val="8"/>
        <color indexed="8"/>
        <rFont val="Arial"/>
        <family val="2"/>
      </rPr>
      <t xml:space="preserve">Notes: </t>
    </r>
    <r>
      <rPr>
        <i/>
        <vertAlign val="superscript"/>
        <sz val="8"/>
        <color indexed="8"/>
        <rFont val="Arial"/>
        <family val="2"/>
      </rPr>
      <t>a/</t>
    </r>
    <r>
      <rPr>
        <i/>
        <sz val="8"/>
        <color indexed="8"/>
        <rFont val="Arial"/>
        <family val="2"/>
      </rPr>
      <t xml:space="preserve"> Data at the broad level categories do not add up to the total imports due to the HS codes for some commodities grouped in more than one of the broad level categories of ICT goods;      </t>
    </r>
    <r>
      <rPr>
        <i/>
        <vertAlign val="superscript"/>
        <sz val="8"/>
        <color indexed="8"/>
        <rFont val="Arial"/>
        <family val="2"/>
      </rPr>
      <t>b/</t>
    </r>
    <r>
      <rPr>
        <i/>
        <sz val="8"/>
        <color indexed="8"/>
        <rFont val="Arial"/>
        <family val="2"/>
      </rPr>
      <t xml:space="preserve"> Refers to Communications services and Computer and Information Services (EBOPS)   </t>
    </r>
    <r>
      <rPr>
        <i/>
        <vertAlign val="superscript"/>
        <sz val="8"/>
        <color indexed="8"/>
        <rFont val="Arial"/>
        <family val="2"/>
      </rPr>
      <t>c/</t>
    </r>
    <r>
      <rPr>
        <i/>
        <sz val="8"/>
        <color indexed="8"/>
        <rFont val="Arial"/>
        <family val="2"/>
      </rPr>
      <t xml:space="preserve"> Refers to Communications and Computer and Related Activities;  </t>
    </r>
    <r>
      <rPr>
        <i/>
        <vertAlign val="superscript"/>
        <sz val="8"/>
        <color indexed="8"/>
        <rFont val="Arial"/>
        <family val="2"/>
      </rPr>
      <t>d/</t>
    </r>
    <r>
      <rPr>
        <i/>
        <sz val="8"/>
        <color indexed="8"/>
        <rFont val="Arial"/>
        <family val="2"/>
      </rPr>
      <t xml:space="preserve"> GDP at Basic prices in Current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</si>
</sst>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_(* #,##0.0_);_(* \(#,##0.0\);_(* &quot;-&quot;??_);_(@_)"/>
  </numFmts>
  <fonts count="23" x14ac:knownFonts="1">
    <font>
      <sz val="11"/>
      <color theme="1"/>
      <name val="Calibri"/>
      <family val="2"/>
      <scheme val="minor"/>
    </font>
    <font>
      <b/>
      <sz val="12"/>
      <name val="Arial"/>
      <family val="2"/>
    </font>
    <font>
      <b/>
      <sz val="18"/>
      <color indexed="9"/>
      <name val="Arial"/>
      <family val="2"/>
    </font>
    <font>
      <b/>
      <sz val="18"/>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b/>
      <vertAlign val="superscript"/>
      <sz val="8.5"/>
      <color indexed="8"/>
      <name val="Arial"/>
      <family val="2"/>
    </font>
    <font>
      <b/>
      <sz val="8.5"/>
      <name val="Arial"/>
      <family val="2"/>
    </font>
    <font>
      <vertAlign val="superscript"/>
      <sz val="8.5"/>
      <name val="Arial"/>
      <family val="2"/>
    </font>
    <font>
      <b/>
      <sz val="8.5"/>
      <color indexed="8"/>
      <name val="Arial"/>
      <family val="2"/>
    </font>
    <font>
      <b/>
      <vertAlign val="superscript"/>
      <sz val="8.5"/>
      <color indexed="9"/>
      <name val="Arial"/>
      <family val="2"/>
    </font>
    <font>
      <b/>
      <i/>
      <sz val="8"/>
      <color indexed="8"/>
      <name val="Arial"/>
      <family val="2"/>
    </font>
    <font>
      <i/>
      <sz val="8"/>
      <color indexed="8"/>
      <name val="Arial"/>
      <family val="2"/>
    </font>
    <font>
      <i/>
      <vertAlign val="superscript"/>
      <sz val="8"/>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diagonal/>
    </border>
    <border>
      <left/>
      <right/>
      <top/>
      <bottom style="thick">
        <color indexed="23"/>
      </bottom>
      <diagonal/>
    </border>
    <border>
      <left/>
      <right/>
      <top style="thick">
        <color indexed="23"/>
      </top>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2">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0" fontId="8" fillId="2" borderId="0" xfId="3" applyFont="1" applyFill="1" applyBorder="1" applyAlignment="1">
      <alignment horizontal="center" vertical="center" wrapText="1"/>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1" applyNumberFormat="1" applyFont="1" applyBorder="1" applyAlignment="1">
      <alignment horizontal="right" vertical="center"/>
    </xf>
    <xf numFmtId="0" fontId="4" fillId="0" borderId="0" xfId="0" applyFont="1" applyBorder="1"/>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right" vertical="center"/>
    </xf>
    <xf numFmtId="164" fontId="13" fillId="0" borderId="0" xfId="0" applyNumberFormat="1" applyFont="1" applyBorder="1" applyAlignment="1">
      <alignment horizontal="left" vertical="center" wrapText="1" indent="1"/>
    </xf>
    <xf numFmtId="164" fontId="16"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6" fontId="4" fillId="0" borderId="0" xfId="0" applyNumberFormat="1" applyFont="1"/>
    <xf numFmtId="0" fontId="13" fillId="0" borderId="0" xfId="0" applyFont="1" applyBorder="1" applyAlignment="1">
      <alignment horizontal="left" indent="1"/>
    </xf>
    <xf numFmtId="0" fontId="13" fillId="0" borderId="0" xfId="0" applyFont="1" applyBorder="1" applyAlignment="1">
      <alignment horizontal="center" vertical="center"/>
    </xf>
    <xf numFmtId="0" fontId="13" fillId="0" borderId="3" xfId="0" applyFont="1" applyBorder="1" applyAlignment="1">
      <alignment horizontal="left" indent="1"/>
    </xf>
    <xf numFmtId="0" fontId="13" fillId="0" borderId="3" xfId="0" applyFont="1" applyBorder="1" applyAlignment="1">
      <alignment horizontal="center" vertical="center"/>
    </xf>
    <xf numFmtId="0" fontId="13" fillId="0" borderId="3" xfId="0" applyFont="1" applyBorder="1" applyAlignment="1">
      <alignment horizontal="right" vertical="center"/>
    </xf>
    <xf numFmtId="0" fontId="20" fillId="0" borderId="4" xfId="0" applyFont="1" applyBorder="1" applyAlignment="1">
      <alignment horizontal="left" vertical="center" wrapText="1"/>
    </xf>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485775</xdr:colOff>
      <xdr:row>0</xdr:row>
      <xdr:rowOff>9524</xdr:rowOff>
    </xdr:from>
    <xdr:ext cx="1047750" cy="630936"/>
    <xdr:pic>
      <xdr:nvPicPr>
        <xdr:cNvPr id="2" name="Picture 1" descr="st-lgflag.gif"/>
        <xdr:cNvPicPr>
          <a:picLocks/>
        </xdr:cNvPicPr>
      </xdr:nvPicPr>
      <xdr:blipFill>
        <a:blip xmlns:r="http://schemas.openxmlformats.org/officeDocument/2006/relationships" r:embed="rId1" cstate="print"/>
        <a:srcRect/>
        <a:stretch>
          <a:fillRect/>
        </a:stretch>
      </xdr:blipFill>
      <xdr:spPr bwMode="auto">
        <a:xfrm>
          <a:off x="8096250" y="9524"/>
          <a:ext cx="1047750"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view="pageBreakPreview" zoomScaleNormal="100" zoomScaleSheetLayoutView="100" workbookViewId="0">
      <selection activeCell="O6" sqref="O6"/>
    </sheetView>
  </sheetViews>
  <sheetFormatPr defaultColWidth="9.140625" defaultRowHeight="14.25" x14ac:dyDescent="0.2"/>
  <cols>
    <col min="1" max="1" width="38.5703125" style="3" customWidth="1"/>
    <col min="2" max="2" width="13.85546875" style="31" customWidth="1"/>
    <col min="3" max="13" width="7.7109375" style="3" customWidth="1"/>
    <col min="14" max="16384" width="9.140625" style="3"/>
  </cols>
  <sheetData>
    <row r="1" spans="1:13" customFormat="1" ht="50.1" customHeight="1" x14ac:dyDescent="0.25">
      <c r="A1" s="1" t="s">
        <v>0</v>
      </c>
      <c r="B1" s="1"/>
      <c r="C1" s="1"/>
      <c r="D1" s="1"/>
      <c r="E1" s="1"/>
      <c r="F1" s="1"/>
      <c r="G1" s="1"/>
      <c r="H1" s="1"/>
      <c r="I1" s="1"/>
      <c r="J1" s="1"/>
      <c r="K1" s="1"/>
      <c r="L1" s="1"/>
    </row>
    <row r="2" spans="1:13" ht="15" thickBot="1" x14ac:dyDescent="0.25">
      <c r="A2" s="2"/>
      <c r="B2" s="2"/>
    </row>
    <row r="3" spans="1:13" s="6" customFormat="1" ht="16.5" thickTop="1" x14ac:dyDescent="0.25">
      <c r="A3" s="4" t="s">
        <v>1</v>
      </c>
      <c r="B3" s="5" t="s">
        <v>2</v>
      </c>
      <c r="C3" s="4">
        <v>2013</v>
      </c>
      <c r="D3" s="4">
        <v>2014</v>
      </c>
      <c r="E3" s="4">
        <v>2015</v>
      </c>
      <c r="F3" s="4">
        <v>2016</v>
      </c>
      <c r="G3" s="4">
        <v>2017</v>
      </c>
      <c r="H3" s="4">
        <v>2018</v>
      </c>
      <c r="I3" s="4">
        <v>2019</v>
      </c>
      <c r="J3" s="4">
        <v>2020</v>
      </c>
      <c r="K3" s="4">
        <v>2021</v>
      </c>
      <c r="L3" s="4">
        <v>2022</v>
      </c>
      <c r="M3" s="4">
        <v>2023</v>
      </c>
    </row>
    <row r="4" spans="1:13" ht="15.75" customHeight="1" x14ac:dyDescent="0.2">
      <c r="A4" s="7" t="s">
        <v>3</v>
      </c>
      <c r="B4" s="7"/>
      <c r="C4" s="7"/>
      <c r="D4" s="7"/>
      <c r="E4" s="7"/>
      <c r="F4" s="7"/>
      <c r="G4" s="7"/>
      <c r="H4" s="7"/>
      <c r="I4" s="7"/>
      <c r="J4" s="7"/>
      <c r="K4" s="7"/>
      <c r="L4" s="7"/>
      <c r="M4" s="7"/>
    </row>
    <row r="5" spans="1:13" ht="22.5" x14ac:dyDescent="0.2">
      <c r="A5" s="8" t="s">
        <v>4</v>
      </c>
      <c r="B5" s="9" t="s">
        <v>5</v>
      </c>
      <c r="C5" s="10">
        <v>19.070932483206199</v>
      </c>
      <c r="D5" s="10">
        <v>18.414322250639401</v>
      </c>
      <c r="E5" s="10">
        <v>19.468977144579799</v>
      </c>
      <c r="F5" s="10">
        <v>20</v>
      </c>
      <c r="G5" s="10">
        <v>20</v>
      </c>
      <c r="H5" s="10">
        <v>21</v>
      </c>
      <c r="I5" s="10">
        <v>19</v>
      </c>
      <c r="J5" s="10">
        <v>16</v>
      </c>
      <c r="K5" s="10">
        <v>18.0471</v>
      </c>
      <c r="L5" s="10">
        <v>17.138300000000001</v>
      </c>
      <c r="M5" s="10" t="s">
        <v>6</v>
      </c>
    </row>
    <row r="6" spans="1:13" ht="22.5" x14ac:dyDescent="0.2">
      <c r="A6" s="8" t="s">
        <v>7</v>
      </c>
      <c r="B6" s="9" t="s">
        <v>5</v>
      </c>
      <c r="C6" s="10">
        <v>120.72355687122899</v>
      </c>
      <c r="D6" s="10">
        <v>105.639498362274</v>
      </c>
      <c r="E6" s="10">
        <v>104.809463729442</v>
      </c>
      <c r="F6" s="10">
        <v>101</v>
      </c>
      <c r="G6" s="10">
        <v>100</v>
      </c>
      <c r="H6" s="10">
        <v>104</v>
      </c>
      <c r="I6" s="10">
        <v>83</v>
      </c>
      <c r="J6" s="10">
        <v>81</v>
      </c>
      <c r="K6" s="10">
        <v>96.237399999999994</v>
      </c>
      <c r="L6" s="10">
        <v>98.667599999999993</v>
      </c>
      <c r="M6" s="10" t="s">
        <v>6</v>
      </c>
    </row>
    <row r="7" spans="1:13" ht="22.5" x14ac:dyDescent="0.2">
      <c r="A7" s="8" t="s">
        <v>8</v>
      </c>
      <c r="B7" s="9" t="s">
        <v>5</v>
      </c>
      <c r="C7" s="10" t="s">
        <v>6</v>
      </c>
      <c r="D7" s="10" t="s">
        <v>6</v>
      </c>
      <c r="E7" s="10" t="s">
        <v>6</v>
      </c>
      <c r="F7" s="10" t="s">
        <v>6</v>
      </c>
      <c r="G7" s="10" t="s">
        <v>6</v>
      </c>
      <c r="H7" s="10" t="s">
        <v>6</v>
      </c>
      <c r="I7" s="10" t="s">
        <v>6</v>
      </c>
      <c r="J7" s="10" t="s">
        <v>6</v>
      </c>
      <c r="K7" s="10" t="s">
        <v>6</v>
      </c>
      <c r="L7" s="10" t="s">
        <v>6</v>
      </c>
      <c r="M7" s="10" t="s">
        <v>6</v>
      </c>
    </row>
    <row r="8" spans="1:13" ht="22.5" x14ac:dyDescent="0.2">
      <c r="A8" s="8" t="s">
        <v>9</v>
      </c>
      <c r="B8" s="9" t="s">
        <v>5</v>
      </c>
      <c r="C8" s="10">
        <v>13.916727229999999</v>
      </c>
      <c r="D8" s="10">
        <v>15.81583434</v>
      </c>
      <c r="E8" s="10">
        <v>15.869276380000001</v>
      </c>
      <c r="F8" s="10">
        <v>17.100000000000001</v>
      </c>
      <c r="G8" s="10">
        <v>18.100000000000001</v>
      </c>
      <c r="H8" s="10">
        <v>18.100000000000001</v>
      </c>
      <c r="I8" s="10">
        <v>8.8000000000000007</v>
      </c>
      <c r="J8" s="10">
        <v>10.8</v>
      </c>
      <c r="K8" s="10">
        <v>10.6754</v>
      </c>
      <c r="L8" s="10">
        <v>13.571899999999999</v>
      </c>
      <c r="M8" s="10" t="s">
        <v>6</v>
      </c>
    </row>
    <row r="9" spans="1:13" ht="22.5" x14ac:dyDescent="0.2">
      <c r="A9" s="8" t="s">
        <v>10</v>
      </c>
      <c r="B9" s="9" t="s">
        <v>5</v>
      </c>
      <c r="C9" s="10">
        <v>22.533560919999999</v>
      </c>
      <c r="D9" s="10">
        <v>28.240117560000002</v>
      </c>
      <c r="E9" s="10">
        <v>34.718577979999999</v>
      </c>
      <c r="F9" s="10">
        <v>39.6</v>
      </c>
      <c r="G9" s="10">
        <v>45.8</v>
      </c>
      <c r="H9" s="10">
        <v>43.5</v>
      </c>
      <c r="I9" s="10">
        <v>50</v>
      </c>
      <c r="J9" s="10">
        <v>48.1</v>
      </c>
      <c r="K9" s="10">
        <v>52.139200000000002</v>
      </c>
      <c r="L9" s="10">
        <v>63.553199999999997</v>
      </c>
      <c r="M9" s="10" t="s">
        <v>6</v>
      </c>
    </row>
    <row r="10" spans="1:13" s="11" customFormat="1" ht="14.25" customHeight="1" x14ac:dyDescent="0.2">
      <c r="A10" s="7" t="s">
        <v>11</v>
      </c>
      <c r="B10" s="7"/>
      <c r="C10" s="7"/>
      <c r="D10" s="7"/>
      <c r="E10" s="7"/>
      <c r="F10" s="7"/>
      <c r="G10" s="7"/>
      <c r="H10" s="7"/>
      <c r="I10" s="7"/>
      <c r="J10" s="7"/>
      <c r="K10" s="7"/>
      <c r="L10" s="7"/>
      <c r="M10" s="7"/>
    </row>
    <row r="11" spans="1:13" ht="15" customHeight="1" x14ac:dyDescent="0.2">
      <c r="A11" s="8" t="s">
        <v>12</v>
      </c>
      <c r="B11" s="12" t="s">
        <v>13</v>
      </c>
      <c r="C11" s="10">
        <v>36</v>
      </c>
      <c r="D11" s="10">
        <v>39.700000000000003</v>
      </c>
      <c r="E11" s="10">
        <v>42.530930474403</v>
      </c>
      <c r="F11" s="10">
        <v>46.729078059180303</v>
      </c>
      <c r="G11" s="10">
        <v>50.815244776403802</v>
      </c>
      <c r="H11" s="13" t="s">
        <v>6</v>
      </c>
      <c r="I11" s="13" t="s">
        <v>6</v>
      </c>
      <c r="J11" s="13" t="s">
        <v>6</v>
      </c>
      <c r="K11" s="13" t="s">
        <v>6</v>
      </c>
      <c r="L11" s="13" t="s">
        <v>6</v>
      </c>
      <c r="M11" s="13" t="s">
        <v>6</v>
      </c>
    </row>
    <row r="12" spans="1:13" x14ac:dyDescent="0.2">
      <c r="A12" s="14" t="s">
        <v>14</v>
      </c>
      <c r="B12" s="12" t="s">
        <v>13</v>
      </c>
      <c r="C12" s="13" t="s">
        <v>6</v>
      </c>
      <c r="D12" s="13" t="s">
        <v>6</v>
      </c>
      <c r="E12" s="13" t="s">
        <v>6</v>
      </c>
      <c r="F12" s="13" t="s">
        <v>6</v>
      </c>
      <c r="G12" s="13" t="s">
        <v>6</v>
      </c>
      <c r="H12" s="13" t="s">
        <v>6</v>
      </c>
      <c r="I12" s="13" t="s">
        <v>6</v>
      </c>
      <c r="J12" s="13" t="s">
        <v>6</v>
      </c>
      <c r="K12" s="13" t="s">
        <v>6</v>
      </c>
      <c r="L12" s="13" t="s">
        <v>6</v>
      </c>
      <c r="M12" s="13" t="s">
        <v>6</v>
      </c>
    </row>
    <row r="13" spans="1:13" x14ac:dyDescent="0.2">
      <c r="A13" s="14" t="s">
        <v>15</v>
      </c>
      <c r="B13" s="12" t="s">
        <v>13</v>
      </c>
      <c r="C13" s="13" t="s">
        <v>6</v>
      </c>
      <c r="D13" s="13" t="s">
        <v>16</v>
      </c>
      <c r="E13" s="13" t="s">
        <v>6</v>
      </c>
      <c r="F13" s="13" t="s">
        <v>6</v>
      </c>
      <c r="G13" s="13" t="s">
        <v>6</v>
      </c>
      <c r="H13" s="13" t="s">
        <v>6</v>
      </c>
      <c r="I13" s="13" t="s">
        <v>6</v>
      </c>
      <c r="J13" s="13" t="s">
        <v>6</v>
      </c>
      <c r="K13" s="13" t="s">
        <v>6</v>
      </c>
      <c r="L13" s="13" t="s">
        <v>6</v>
      </c>
      <c r="M13" s="13" t="s">
        <v>6</v>
      </c>
    </row>
    <row r="14" spans="1:13" ht="22.5" x14ac:dyDescent="0.2">
      <c r="A14" s="14" t="s">
        <v>17</v>
      </c>
      <c r="B14" s="12" t="s">
        <v>13</v>
      </c>
      <c r="C14" s="13" t="s">
        <v>6</v>
      </c>
      <c r="D14" s="13" t="s">
        <v>18</v>
      </c>
      <c r="E14" s="13" t="s">
        <v>6</v>
      </c>
      <c r="F14" s="13" t="s">
        <v>6</v>
      </c>
      <c r="G14" s="13" t="s">
        <v>6</v>
      </c>
      <c r="H14" s="13" t="s">
        <v>6</v>
      </c>
      <c r="I14" s="13" t="s">
        <v>6</v>
      </c>
      <c r="J14" s="13" t="s">
        <v>6</v>
      </c>
      <c r="K14" s="13" t="s">
        <v>6</v>
      </c>
      <c r="L14" s="13" t="s">
        <v>6</v>
      </c>
      <c r="M14" s="13" t="s">
        <v>6</v>
      </c>
    </row>
    <row r="15" spans="1:13" ht="22.5" x14ac:dyDescent="0.2">
      <c r="A15" s="14" t="s">
        <v>19</v>
      </c>
      <c r="B15" s="12" t="s">
        <v>13</v>
      </c>
      <c r="C15" s="13" t="s">
        <v>6</v>
      </c>
      <c r="D15" s="13" t="s">
        <v>20</v>
      </c>
      <c r="E15" s="13" t="s">
        <v>6</v>
      </c>
      <c r="F15" s="13" t="s">
        <v>6</v>
      </c>
      <c r="G15" s="13" t="s">
        <v>6</v>
      </c>
      <c r="H15" s="13" t="s">
        <v>6</v>
      </c>
      <c r="I15" s="13" t="s">
        <v>6</v>
      </c>
      <c r="J15" s="13" t="s">
        <v>6</v>
      </c>
      <c r="K15" s="13" t="s">
        <v>6</v>
      </c>
      <c r="L15" s="13" t="s">
        <v>6</v>
      </c>
      <c r="M15" s="13" t="s">
        <v>6</v>
      </c>
    </row>
    <row r="16" spans="1:13" ht="22.5" x14ac:dyDescent="0.2">
      <c r="A16" s="14" t="s">
        <v>21</v>
      </c>
      <c r="B16" s="12" t="s">
        <v>13</v>
      </c>
      <c r="C16" s="13" t="s">
        <v>6</v>
      </c>
      <c r="D16" s="13" t="s">
        <v>22</v>
      </c>
      <c r="E16" s="13" t="s">
        <v>6</v>
      </c>
      <c r="F16" s="13" t="s">
        <v>6</v>
      </c>
      <c r="G16" s="13" t="s">
        <v>6</v>
      </c>
      <c r="H16" s="13" t="s">
        <v>6</v>
      </c>
      <c r="I16" s="13" t="s">
        <v>6</v>
      </c>
      <c r="J16" s="13" t="s">
        <v>6</v>
      </c>
      <c r="K16" s="13" t="s">
        <v>6</v>
      </c>
      <c r="L16" s="13" t="s">
        <v>6</v>
      </c>
      <c r="M16" s="13" t="s">
        <v>6</v>
      </c>
    </row>
    <row r="17" spans="1:13" x14ac:dyDescent="0.2">
      <c r="A17" s="14" t="s">
        <v>23</v>
      </c>
      <c r="B17" s="12" t="s">
        <v>13</v>
      </c>
      <c r="C17" s="13" t="s">
        <v>6</v>
      </c>
      <c r="D17" s="13" t="s">
        <v>24</v>
      </c>
      <c r="E17" s="13" t="s">
        <v>6</v>
      </c>
      <c r="F17" s="13" t="s">
        <v>6</v>
      </c>
      <c r="G17" s="13" t="s">
        <v>6</v>
      </c>
      <c r="H17" s="13" t="s">
        <v>6</v>
      </c>
      <c r="I17" s="13" t="s">
        <v>6</v>
      </c>
      <c r="J17" s="13" t="s">
        <v>6</v>
      </c>
      <c r="K17" s="13" t="s">
        <v>6</v>
      </c>
      <c r="L17" s="13" t="s">
        <v>6</v>
      </c>
      <c r="M17" s="13" t="s">
        <v>6</v>
      </c>
    </row>
    <row r="18" spans="1:13" x14ac:dyDescent="0.2">
      <c r="A18" s="14" t="s">
        <v>25</v>
      </c>
      <c r="B18" s="12" t="s">
        <v>13</v>
      </c>
      <c r="C18" s="13" t="s">
        <v>6</v>
      </c>
      <c r="D18" s="13" t="s">
        <v>6</v>
      </c>
      <c r="E18" s="13" t="s">
        <v>6</v>
      </c>
      <c r="F18" s="13" t="s">
        <v>6</v>
      </c>
      <c r="G18" s="13" t="s">
        <v>6</v>
      </c>
      <c r="H18" s="13" t="s">
        <v>6</v>
      </c>
      <c r="I18" s="13" t="s">
        <v>6</v>
      </c>
      <c r="J18" s="13" t="s">
        <v>6</v>
      </c>
      <c r="K18" s="13" t="s">
        <v>6</v>
      </c>
      <c r="L18" s="13" t="s">
        <v>6</v>
      </c>
      <c r="M18" s="13" t="s">
        <v>6</v>
      </c>
    </row>
    <row r="19" spans="1:13" s="11" customFormat="1" ht="14.25" customHeight="1" x14ac:dyDescent="0.2">
      <c r="A19" s="7" t="s">
        <v>26</v>
      </c>
      <c r="B19" s="7"/>
      <c r="C19" s="7"/>
      <c r="D19" s="7"/>
      <c r="E19" s="7"/>
      <c r="F19" s="7"/>
      <c r="G19" s="7"/>
      <c r="H19" s="7"/>
      <c r="I19" s="7"/>
      <c r="J19" s="7"/>
      <c r="K19" s="7"/>
      <c r="L19" s="7"/>
      <c r="M19" s="7"/>
    </row>
    <row r="20" spans="1:13" x14ac:dyDescent="0.2">
      <c r="A20" s="15" t="s">
        <v>27</v>
      </c>
      <c r="B20" s="16"/>
      <c r="C20" s="17"/>
      <c r="D20" s="17"/>
      <c r="E20" s="17"/>
      <c r="F20" s="17"/>
      <c r="G20" s="17"/>
      <c r="H20" s="17"/>
      <c r="I20" s="17"/>
      <c r="J20" s="17"/>
      <c r="K20" s="17"/>
      <c r="L20" s="17"/>
      <c r="M20" s="17"/>
    </row>
    <row r="21" spans="1:13" ht="22.5" x14ac:dyDescent="0.2">
      <c r="A21" s="18" t="s">
        <v>28</v>
      </c>
      <c r="B21" s="12" t="s">
        <v>29</v>
      </c>
      <c r="C21" s="10">
        <v>3.3168067533581196</v>
      </c>
      <c r="D21" s="10">
        <v>6.2905831653046862</v>
      </c>
      <c r="E21" s="10">
        <v>6.175561699545824</v>
      </c>
      <c r="F21" s="10">
        <v>5.6605097874838419</v>
      </c>
      <c r="G21" s="10">
        <v>6.2733069795774821</v>
      </c>
      <c r="H21" s="10">
        <v>6.046088639670983</v>
      </c>
      <c r="I21" s="10">
        <v>6.6701713954885351</v>
      </c>
      <c r="J21" s="10">
        <v>6.1985326061877108</v>
      </c>
      <c r="K21" s="10">
        <v>6.6190398623477824</v>
      </c>
      <c r="L21" s="10">
        <v>4.9040734348046549</v>
      </c>
      <c r="M21" s="10">
        <v>4.4535806919994263</v>
      </c>
    </row>
    <row r="22" spans="1:13" x14ac:dyDescent="0.2">
      <c r="A22" s="18" t="s">
        <v>30</v>
      </c>
      <c r="B22" s="12" t="s">
        <v>31</v>
      </c>
      <c r="C22" s="19">
        <v>29.438318339429987</v>
      </c>
      <c r="D22" s="19">
        <v>40.391834504421389</v>
      </c>
      <c r="E22" s="19">
        <v>36.030002614405809</v>
      </c>
      <c r="F22" s="19">
        <v>37.840960770112481</v>
      </c>
      <c r="G22" s="19">
        <v>39.999987374046697</v>
      </c>
      <c r="H22" s="19">
        <v>40.866706492511874</v>
      </c>
      <c r="I22" s="19">
        <v>41.135078131547431</v>
      </c>
      <c r="J22" s="19">
        <v>31.373762700280015</v>
      </c>
      <c r="K22" s="19">
        <v>40.035348853499968</v>
      </c>
      <c r="L22" s="19">
        <v>41.222139518559985</v>
      </c>
      <c r="M22" s="19">
        <v>40.093515832370024</v>
      </c>
    </row>
    <row r="23" spans="1:13" x14ac:dyDescent="0.2">
      <c r="A23" s="20" t="s">
        <v>32</v>
      </c>
      <c r="B23" s="12" t="s">
        <v>31</v>
      </c>
      <c r="C23" s="10">
        <v>10.008770731960002</v>
      </c>
      <c r="D23" s="10">
        <v>13.3232587174687</v>
      </c>
      <c r="E23" s="10">
        <v>12.711889595505102</v>
      </c>
      <c r="F23" s="10">
        <v>11.2305288879784</v>
      </c>
      <c r="G23" s="10">
        <v>14.788351230152502</v>
      </c>
      <c r="H23" s="10">
        <v>15.136509870882398</v>
      </c>
      <c r="I23" s="10">
        <v>18.781487755530495</v>
      </c>
      <c r="J23" s="10">
        <v>10.61341605324</v>
      </c>
      <c r="K23" s="10">
        <v>12.865881208180001</v>
      </c>
      <c r="L23" s="10">
        <v>12.83316457423</v>
      </c>
      <c r="M23" s="10">
        <v>11.832801130149999</v>
      </c>
    </row>
    <row r="24" spans="1:13" x14ac:dyDescent="0.2">
      <c r="A24" s="20" t="s">
        <v>33</v>
      </c>
      <c r="B24" s="12" t="s">
        <v>31</v>
      </c>
      <c r="C24" s="10">
        <v>9.7648328277500038</v>
      </c>
      <c r="D24" s="10">
        <v>9.6865482541827994</v>
      </c>
      <c r="E24" s="10">
        <v>10.7771239895319</v>
      </c>
      <c r="F24" s="10">
        <v>11.107435729590199</v>
      </c>
      <c r="G24" s="10">
        <v>11.3857816067996</v>
      </c>
      <c r="H24" s="10">
        <v>11.8352201684717</v>
      </c>
      <c r="I24" s="10">
        <v>10.324642867939401</v>
      </c>
      <c r="J24" s="10">
        <v>10.818468070410001</v>
      </c>
      <c r="K24" s="10">
        <v>14.58768430119</v>
      </c>
      <c r="L24" s="10">
        <v>15.414423474450002</v>
      </c>
      <c r="M24" s="10">
        <v>13.478854669279999</v>
      </c>
    </row>
    <row r="25" spans="1:13" x14ac:dyDescent="0.2">
      <c r="A25" s="20" t="s">
        <v>34</v>
      </c>
      <c r="B25" s="12" t="s">
        <v>31</v>
      </c>
      <c r="C25" s="10">
        <v>0.85519914479999981</v>
      </c>
      <c r="D25" s="10">
        <v>1.1603671470390999</v>
      </c>
      <c r="E25" s="10">
        <v>0.98316490201929985</v>
      </c>
      <c r="F25" s="10">
        <v>1.0791128616268</v>
      </c>
      <c r="G25" s="10">
        <v>0.88838666346429984</v>
      </c>
      <c r="H25" s="10">
        <v>2.7485318996135004</v>
      </c>
      <c r="I25" s="10">
        <v>1.1504012051531995</v>
      </c>
      <c r="J25" s="10">
        <v>1.5121225619500003</v>
      </c>
      <c r="K25" s="10">
        <v>0.96837458718000002</v>
      </c>
      <c r="L25" s="10">
        <v>1.8562370326499995</v>
      </c>
      <c r="M25" s="10">
        <v>1.1072985223299998</v>
      </c>
    </row>
    <row r="26" spans="1:13" x14ac:dyDescent="0.2">
      <c r="A26" s="20" t="s">
        <v>35</v>
      </c>
      <c r="B26" s="12" t="s">
        <v>31</v>
      </c>
      <c r="C26" s="10">
        <v>5.9747262474899996</v>
      </c>
      <c r="D26" s="10">
        <v>6.985489099689099</v>
      </c>
      <c r="E26" s="10">
        <v>7.5932737733853006</v>
      </c>
      <c r="F26" s="10">
        <v>7.8576997867368004</v>
      </c>
      <c r="G26" s="10">
        <v>7.1919118673401989</v>
      </c>
      <c r="H26" s="10">
        <v>7.4534720724463996</v>
      </c>
      <c r="I26" s="10">
        <v>6.4615111903342006</v>
      </c>
      <c r="J26" s="10">
        <v>4.5021317941600003</v>
      </c>
      <c r="K26" s="10">
        <v>6.3996643410700003</v>
      </c>
      <c r="L26" s="10">
        <v>7.0179866857099995</v>
      </c>
      <c r="M26" s="10">
        <v>8.0131264313100026</v>
      </c>
    </row>
    <row r="27" spans="1:13" x14ac:dyDescent="0.2">
      <c r="A27" s="20" t="s">
        <v>36</v>
      </c>
      <c r="B27" s="12" t="s">
        <v>31</v>
      </c>
      <c r="C27" s="10">
        <v>2.8347893874299999</v>
      </c>
      <c r="D27" s="10">
        <v>9.2361712860416958</v>
      </c>
      <c r="E27" s="10">
        <v>3.9645503539642011</v>
      </c>
      <c r="F27" s="10">
        <v>6.5661835041803007</v>
      </c>
      <c r="G27" s="10">
        <v>6.1739935852594998</v>
      </c>
      <c r="H27" s="10">
        <v>4.4564079398838992</v>
      </c>
      <c r="I27" s="10">
        <v>4.5967582587927014</v>
      </c>
      <c r="J27" s="10">
        <v>3.927624220520002</v>
      </c>
      <c r="K27" s="10">
        <v>5.2137444158799999</v>
      </c>
      <c r="L27" s="10">
        <v>4.1003277515200001</v>
      </c>
      <c r="M27" s="10">
        <v>5.6614350793000003</v>
      </c>
    </row>
    <row r="28" spans="1:13" x14ac:dyDescent="0.2">
      <c r="A28" s="15" t="s">
        <v>37</v>
      </c>
      <c r="B28" s="12"/>
      <c r="C28" s="10"/>
      <c r="D28" s="10"/>
      <c r="E28" s="10"/>
      <c r="F28" s="10"/>
      <c r="G28" s="10"/>
      <c r="H28" s="10"/>
      <c r="I28" s="10"/>
      <c r="J28" s="10"/>
      <c r="K28" s="10"/>
      <c r="L28" s="10"/>
      <c r="M28" s="10"/>
    </row>
    <row r="29" spans="1:13" ht="22.5" x14ac:dyDescent="0.2">
      <c r="A29" s="18" t="s">
        <v>38</v>
      </c>
      <c r="B29" s="12" t="s">
        <v>39</v>
      </c>
      <c r="C29" s="10">
        <v>18.491542484561386</v>
      </c>
      <c r="D29" s="10">
        <v>19.094022065310455</v>
      </c>
      <c r="E29" s="10">
        <v>18.609196324828901</v>
      </c>
      <c r="F29" s="10">
        <v>15.098820234433111</v>
      </c>
      <c r="G29" s="10">
        <v>2.0682373847879814</v>
      </c>
      <c r="H29" s="10">
        <v>1.6709077562641006</v>
      </c>
      <c r="I29" s="10">
        <v>1.5530306285915412</v>
      </c>
      <c r="J29" s="10">
        <v>1.2952040254818684</v>
      </c>
      <c r="K29" s="10">
        <v>1.1747331203758131</v>
      </c>
      <c r="L29" s="10">
        <v>1.6900596598894484</v>
      </c>
      <c r="M29" s="10">
        <v>0.72227148459395607</v>
      </c>
    </row>
    <row r="30" spans="1:13" x14ac:dyDescent="0.2">
      <c r="A30" s="18" t="s">
        <v>38</v>
      </c>
      <c r="B30" s="12" t="s">
        <v>31</v>
      </c>
      <c r="C30" s="10">
        <v>14.989799084259996</v>
      </c>
      <c r="D30" s="10">
        <v>13.967659021215905</v>
      </c>
      <c r="E30" s="10">
        <v>17.053538413111202</v>
      </c>
      <c r="F30" s="10">
        <v>12.065467249335498</v>
      </c>
      <c r="G30" s="10">
        <v>0.76874081644360004</v>
      </c>
      <c r="H30" s="10">
        <v>0.67989032751639988</v>
      </c>
      <c r="I30" s="10">
        <v>0.60092223241049991</v>
      </c>
      <c r="J30" s="10">
        <v>0.42851031222999997</v>
      </c>
      <c r="K30" s="10">
        <v>0.44033881891999999</v>
      </c>
      <c r="L30" s="10">
        <v>0.67455488099999994</v>
      </c>
      <c r="M30" s="10">
        <v>0.28006786808</v>
      </c>
    </row>
    <row r="31" spans="1:13" x14ac:dyDescent="0.2">
      <c r="A31" s="18" t="s">
        <v>40</v>
      </c>
      <c r="B31" s="12" t="s">
        <v>31</v>
      </c>
      <c r="C31" s="10">
        <v>19.485471625619994</v>
      </c>
      <c r="D31" s="10">
        <v>17.951373211571806</v>
      </c>
      <c r="E31" s="10">
        <v>20.214303619009499</v>
      </c>
      <c r="F31" s="10">
        <v>14.356011599529607</v>
      </c>
      <c r="G31" s="10">
        <v>4.8467174866110012</v>
      </c>
      <c r="H31" s="10">
        <v>5.3515654410218003</v>
      </c>
      <c r="I31" s="10">
        <v>2.7638071102642003</v>
      </c>
      <c r="J31" s="10">
        <v>1.1135488864500001</v>
      </c>
      <c r="K31" s="10">
        <v>1.5962461815299998</v>
      </c>
      <c r="L31" s="10">
        <v>2.8933371066600002</v>
      </c>
      <c r="M31" s="10">
        <v>2.6023051754700015</v>
      </c>
    </row>
    <row r="32" spans="1:13" ht="22.5" x14ac:dyDescent="0.2">
      <c r="A32" s="18" t="s">
        <v>40</v>
      </c>
      <c r="B32" s="12" t="s">
        <v>41</v>
      </c>
      <c r="C32" s="10">
        <v>12.60950729671908</v>
      </c>
      <c r="D32" s="10">
        <v>12.270919265285734</v>
      </c>
      <c r="E32" s="10">
        <v>11.18701123882019</v>
      </c>
      <c r="F32" s="10">
        <v>11.982615038795402</v>
      </c>
      <c r="G32" s="10">
        <v>7.9237903177981561</v>
      </c>
      <c r="H32" s="10">
        <v>8.4929994925557146</v>
      </c>
      <c r="I32" s="10">
        <v>3.3378028194303688</v>
      </c>
      <c r="J32" s="10">
        <v>1.9921574279673493</v>
      </c>
      <c r="K32" s="10">
        <v>2.7011446899514211</v>
      </c>
      <c r="L32" s="10">
        <v>3.6415520601791709</v>
      </c>
      <c r="M32" s="10">
        <v>3.2381121161644639</v>
      </c>
    </row>
    <row r="33" spans="1:18" s="11" customFormat="1" ht="14.25" customHeight="1" x14ac:dyDescent="0.2">
      <c r="A33" s="7" t="s">
        <v>42</v>
      </c>
      <c r="B33" s="7"/>
      <c r="C33" s="7"/>
      <c r="D33" s="7"/>
      <c r="E33" s="7"/>
      <c r="F33" s="7"/>
      <c r="G33" s="7"/>
      <c r="H33" s="7"/>
      <c r="I33" s="7"/>
      <c r="J33" s="7"/>
      <c r="K33" s="7"/>
      <c r="L33" s="7"/>
      <c r="M33" s="7"/>
    </row>
    <row r="34" spans="1:18" x14ac:dyDescent="0.2">
      <c r="A34" s="15" t="s">
        <v>27</v>
      </c>
      <c r="B34" s="12"/>
      <c r="C34" s="10"/>
      <c r="D34" s="10"/>
      <c r="E34" s="10"/>
      <c r="F34" s="10"/>
      <c r="G34" s="10"/>
      <c r="H34" s="10"/>
      <c r="I34" s="10"/>
      <c r="J34" s="10"/>
      <c r="K34" s="10"/>
      <c r="L34" s="10"/>
      <c r="M34" s="10"/>
    </row>
    <row r="35" spans="1:18" x14ac:dyDescent="0.2">
      <c r="A35" s="18" t="s">
        <v>43</v>
      </c>
      <c r="B35" s="12" t="s">
        <v>31</v>
      </c>
      <c r="C35" s="10">
        <v>2.0099070370370371</v>
      </c>
      <c r="D35" s="10">
        <v>5.0508162555555556</v>
      </c>
      <c r="E35" s="10">
        <v>6.1785383288888891</v>
      </c>
      <c r="F35" s="10">
        <v>6.7660800074074068</v>
      </c>
      <c r="G35" s="10">
        <v>8.7259259259259245</v>
      </c>
      <c r="H35" s="10">
        <v>10.929629629629629</v>
      </c>
      <c r="I35" s="10">
        <v>12.348148148148148</v>
      </c>
      <c r="J35" s="10">
        <v>10.003703703703703</v>
      </c>
      <c r="K35" s="10">
        <v>8.8962962962962955</v>
      </c>
      <c r="L35" s="10">
        <v>9.6111111111111107</v>
      </c>
      <c r="M35" s="10">
        <v>10.137037037037036</v>
      </c>
    </row>
    <row r="36" spans="1:18" ht="22.5" x14ac:dyDescent="0.2">
      <c r="A36" s="18" t="s">
        <v>44</v>
      </c>
      <c r="B36" s="12" t="s">
        <v>45</v>
      </c>
      <c r="C36" s="10">
        <v>1.056708684372099</v>
      </c>
      <c r="D36" s="10">
        <v>1.6512200238116508</v>
      </c>
      <c r="E36" s="10">
        <v>1.8445938645228355</v>
      </c>
      <c r="F36" s="10">
        <v>1.9364712192854845</v>
      </c>
      <c r="G36" s="10">
        <v>2.2875785262789949</v>
      </c>
      <c r="H36" s="10">
        <v>2.6883728557242934</v>
      </c>
      <c r="I36" s="10">
        <v>2.7470626040241912</v>
      </c>
      <c r="J36" s="10">
        <v>4.3518891484733748</v>
      </c>
      <c r="K36" s="10">
        <v>2.9465161923454364</v>
      </c>
      <c r="L36" s="10">
        <v>2.1373681132681557</v>
      </c>
      <c r="M36" s="10">
        <v>2.1292982729111558</v>
      </c>
    </row>
    <row r="37" spans="1:18" x14ac:dyDescent="0.2">
      <c r="A37" s="15" t="s">
        <v>37</v>
      </c>
      <c r="B37" s="12"/>
      <c r="C37" s="10"/>
      <c r="D37" s="10"/>
      <c r="E37" s="10"/>
      <c r="F37" s="10"/>
      <c r="G37" s="10"/>
      <c r="H37" s="10"/>
      <c r="I37" s="10"/>
      <c r="J37" s="10"/>
      <c r="K37" s="10"/>
      <c r="L37" s="10"/>
      <c r="M37" s="10"/>
    </row>
    <row r="38" spans="1:18" x14ac:dyDescent="0.2">
      <c r="A38" s="18" t="s">
        <v>46</v>
      </c>
      <c r="B38" s="12" t="s">
        <v>31</v>
      </c>
      <c r="C38" s="10">
        <v>4.9343974074074071</v>
      </c>
      <c r="D38" s="10">
        <v>16.166066666666666</v>
      </c>
      <c r="E38" s="10">
        <v>11.748770370370369</v>
      </c>
      <c r="F38" s="10">
        <v>11.775529481481481</v>
      </c>
      <c r="G38" s="10">
        <v>11.659259259259258</v>
      </c>
      <c r="H38" s="10">
        <v>11.666666666666666</v>
      </c>
      <c r="I38" s="10">
        <v>11.907407407407407</v>
      </c>
      <c r="J38" s="10">
        <v>8.662962962962963</v>
      </c>
      <c r="K38" s="10">
        <v>8.0185185185185173</v>
      </c>
      <c r="L38" s="10">
        <v>10.688888888888888</v>
      </c>
      <c r="M38" s="10">
        <v>10.925925925925926</v>
      </c>
    </row>
    <row r="39" spans="1:18" ht="22.5" x14ac:dyDescent="0.2">
      <c r="A39" s="18" t="s">
        <v>47</v>
      </c>
      <c r="B39" s="12" t="s">
        <v>48</v>
      </c>
      <c r="C39" s="10">
        <v>1.2108525221200217</v>
      </c>
      <c r="D39" s="10">
        <v>1.956524934509037</v>
      </c>
      <c r="E39" s="10">
        <v>1.3546957300723099</v>
      </c>
      <c r="F39" s="10">
        <v>1.4199624907654711</v>
      </c>
      <c r="G39" s="10">
        <v>1.2368817064881281</v>
      </c>
      <c r="H39" s="10">
        <v>1.1178378531835313</v>
      </c>
      <c r="I39" s="10">
        <v>1.0652961954180666</v>
      </c>
      <c r="J39" s="10">
        <v>2.2193335357522392</v>
      </c>
      <c r="K39" s="10">
        <v>1.2838378746997954</v>
      </c>
      <c r="L39" s="10">
        <v>0.92129121229920574</v>
      </c>
      <c r="M39" s="10">
        <v>0.85689056200402014</v>
      </c>
    </row>
    <row r="40" spans="1:18" s="11" customFormat="1" ht="14.25" customHeight="1" x14ac:dyDescent="0.2">
      <c r="A40" s="7" t="s">
        <v>49</v>
      </c>
      <c r="B40" s="7"/>
      <c r="C40" s="7"/>
      <c r="D40" s="7"/>
      <c r="E40" s="7"/>
      <c r="F40" s="7"/>
      <c r="G40" s="7"/>
      <c r="H40" s="7"/>
      <c r="I40" s="7"/>
      <c r="J40" s="7"/>
      <c r="K40" s="7"/>
      <c r="L40" s="7"/>
      <c r="M40" s="7"/>
    </row>
    <row r="41" spans="1:18" ht="22.5" x14ac:dyDescent="0.2">
      <c r="A41" s="21" t="s">
        <v>50</v>
      </c>
      <c r="B41" s="22" t="s">
        <v>51</v>
      </c>
      <c r="C41" s="13" t="s">
        <v>6</v>
      </c>
      <c r="D41" s="13" t="s">
        <v>6</v>
      </c>
      <c r="E41" s="13" t="s">
        <v>6</v>
      </c>
      <c r="F41" s="13" t="s">
        <v>6</v>
      </c>
      <c r="G41" s="13" t="s">
        <v>6</v>
      </c>
      <c r="H41" s="13" t="s">
        <v>6</v>
      </c>
      <c r="I41" s="13" t="s">
        <v>6</v>
      </c>
      <c r="J41" s="13" t="s">
        <v>6</v>
      </c>
      <c r="K41" s="13" t="s">
        <v>6</v>
      </c>
      <c r="L41" s="13" t="s">
        <v>6</v>
      </c>
      <c r="M41" s="13" t="s">
        <v>6</v>
      </c>
    </row>
    <row r="42" spans="1:18" x14ac:dyDescent="0.2">
      <c r="A42" s="21" t="s">
        <v>52</v>
      </c>
      <c r="B42" s="22" t="s">
        <v>53</v>
      </c>
      <c r="C42" s="10" t="s">
        <v>6</v>
      </c>
      <c r="D42" s="10" t="s">
        <v>6</v>
      </c>
      <c r="E42" s="10" t="s">
        <v>6</v>
      </c>
      <c r="F42" s="10" t="s">
        <v>6</v>
      </c>
      <c r="G42" s="10" t="s">
        <v>6</v>
      </c>
      <c r="H42" s="10" t="s">
        <v>6</v>
      </c>
      <c r="I42" s="10" t="s">
        <v>6</v>
      </c>
      <c r="J42" s="10" t="s">
        <v>6</v>
      </c>
      <c r="K42" s="10" t="s">
        <v>6</v>
      </c>
      <c r="L42" s="10" t="s">
        <v>6</v>
      </c>
      <c r="M42" s="10" t="s">
        <v>6</v>
      </c>
    </row>
    <row r="43" spans="1:18" x14ac:dyDescent="0.2">
      <c r="A43" s="23" t="s">
        <v>54</v>
      </c>
      <c r="B43" s="22" t="s">
        <v>53</v>
      </c>
      <c r="C43" s="10" t="s">
        <v>6</v>
      </c>
      <c r="D43" s="10" t="s">
        <v>6</v>
      </c>
      <c r="E43" s="10" t="s">
        <v>6</v>
      </c>
      <c r="F43" s="10" t="s">
        <v>6</v>
      </c>
      <c r="G43" s="10" t="s">
        <v>6</v>
      </c>
      <c r="H43" s="10" t="s">
        <v>6</v>
      </c>
      <c r="I43" s="10" t="s">
        <v>6</v>
      </c>
      <c r="J43" s="10" t="s">
        <v>6</v>
      </c>
      <c r="K43" s="10" t="s">
        <v>6</v>
      </c>
      <c r="L43" s="10" t="s">
        <v>6</v>
      </c>
      <c r="M43" s="10" t="s">
        <v>6</v>
      </c>
    </row>
    <row r="44" spans="1:18" x14ac:dyDescent="0.2">
      <c r="A44" s="23" t="s">
        <v>55</v>
      </c>
      <c r="B44" s="22" t="s">
        <v>53</v>
      </c>
      <c r="C44" s="10">
        <v>425</v>
      </c>
      <c r="D44" s="10">
        <v>361</v>
      </c>
      <c r="E44" s="10">
        <v>354</v>
      </c>
      <c r="F44" s="10">
        <v>311</v>
      </c>
      <c r="G44" s="10">
        <v>264</v>
      </c>
      <c r="H44" s="10">
        <v>221</v>
      </c>
      <c r="I44" s="10">
        <v>168</v>
      </c>
      <c r="J44" s="10">
        <v>174</v>
      </c>
      <c r="K44" s="10">
        <v>214</v>
      </c>
      <c r="L44" s="10">
        <v>213</v>
      </c>
      <c r="M44" s="10" t="s">
        <v>6</v>
      </c>
    </row>
    <row r="45" spans="1:18" s="11" customFormat="1" ht="14.25" customHeight="1" x14ac:dyDescent="0.2">
      <c r="A45" s="7" t="s">
        <v>56</v>
      </c>
      <c r="B45" s="7"/>
      <c r="C45" s="7"/>
      <c r="D45" s="7"/>
      <c r="E45" s="7"/>
      <c r="F45" s="7"/>
      <c r="G45" s="7"/>
      <c r="H45" s="7"/>
      <c r="I45" s="7"/>
      <c r="J45" s="7"/>
      <c r="K45" s="7"/>
      <c r="L45" s="7"/>
      <c r="M45" s="7"/>
    </row>
    <row r="46" spans="1:18" x14ac:dyDescent="0.2">
      <c r="A46" s="21" t="s">
        <v>57</v>
      </c>
      <c r="B46" s="16" t="s">
        <v>58</v>
      </c>
      <c r="C46" s="10">
        <v>4.0671633467912827</v>
      </c>
      <c r="D46" s="10">
        <v>3.6941644786990766</v>
      </c>
      <c r="E46" s="10">
        <v>3.1800393394254804</v>
      </c>
      <c r="F46" s="10">
        <v>3.3737091435254003</v>
      </c>
      <c r="G46" s="10">
        <v>3.6564862861378797</v>
      </c>
      <c r="H46" s="10">
        <v>3.6049132013082699</v>
      </c>
      <c r="I46" s="10">
        <v>3.5638090086841552</v>
      </c>
      <c r="J46" s="10">
        <v>4.3149277181055519</v>
      </c>
      <c r="K46" s="10">
        <v>3.9976990518506761</v>
      </c>
      <c r="L46" s="10">
        <v>4.1876076030815783</v>
      </c>
      <c r="M46" s="10">
        <v>4.1237836149021945</v>
      </c>
    </row>
    <row r="47" spans="1:18" s="11" customFormat="1" ht="14.25" customHeight="1" x14ac:dyDescent="0.2">
      <c r="A47" s="7" t="s">
        <v>59</v>
      </c>
      <c r="B47" s="7"/>
      <c r="C47" s="7"/>
      <c r="D47" s="7"/>
      <c r="E47" s="7"/>
      <c r="F47" s="7"/>
      <c r="G47" s="7"/>
      <c r="H47" s="7"/>
      <c r="I47" s="7"/>
      <c r="J47" s="7"/>
      <c r="K47" s="7"/>
      <c r="L47" s="7"/>
      <c r="M47" s="7"/>
    </row>
    <row r="48" spans="1:18" x14ac:dyDescent="0.2">
      <c r="A48" s="21" t="s">
        <v>60</v>
      </c>
      <c r="B48" s="16" t="s">
        <v>61</v>
      </c>
      <c r="C48" s="13">
        <f>247/2.7</f>
        <v>91.481481481481481</v>
      </c>
      <c r="D48" s="10">
        <f>238/2.7</f>
        <v>88.148148148148138</v>
      </c>
      <c r="E48" s="10">
        <f>223/2.7</f>
        <v>82.592592592592581</v>
      </c>
      <c r="F48" s="10">
        <f>233/2.7</f>
        <v>86.296296296296291</v>
      </c>
      <c r="G48" s="10">
        <f>216/2.7</f>
        <v>80</v>
      </c>
      <c r="H48" s="10">
        <f>189/2.7</f>
        <v>70</v>
      </c>
      <c r="I48" s="10">
        <f>195/2.7</f>
        <v>72.222222222222214</v>
      </c>
      <c r="J48" s="10">
        <f>187/2.7</f>
        <v>69.259259259259252</v>
      </c>
      <c r="K48" s="10">
        <f>166/2.7</f>
        <v>61.481481481481481</v>
      </c>
      <c r="L48" s="10">
        <f>186/2.7</f>
        <v>68.888888888888886</v>
      </c>
      <c r="M48" s="10" t="s">
        <v>6</v>
      </c>
      <c r="N48" s="24"/>
      <c r="O48" s="24"/>
      <c r="P48" s="24"/>
      <c r="Q48" s="24"/>
      <c r="R48" s="24"/>
    </row>
    <row r="49" spans="1:18" x14ac:dyDescent="0.2">
      <c r="A49" s="21" t="s">
        <v>62</v>
      </c>
      <c r="B49" s="16" t="s">
        <v>58</v>
      </c>
      <c r="C49" s="10">
        <v>5.5095804242599984</v>
      </c>
      <c r="D49" s="10">
        <v>5.0393834166172606</v>
      </c>
      <c r="E49" s="10">
        <v>4.5691103552841863</v>
      </c>
      <c r="F49" s="10">
        <v>4.6183425501972204</v>
      </c>
      <c r="G49" s="10">
        <v>4.0029651593773172</v>
      </c>
      <c r="H49" s="10">
        <v>3.3964705459511912</v>
      </c>
      <c r="I49" s="10">
        <v>3.4467947460242545</v>
      </c>
      <c r="J49" s="10">
        <v>4.6195195699647238</v>
      </c>
      <c r="K49" s="10">
        <v>3.2927361447217045</v>
      </c>
      <c r="L49" s="10">
        <v>2.9405580420310091</v>
      </c>
      <c r="M49" s="10" t="s">
        <v>6</v>
      </c>
    </row>
    <row r="50" spans="1:18" s="11" customFormat="1" ht="14.25" customHeight="1" x14ac:dyDescent="0.2">
      <c r="A50" s="7" t="s">
        <v>63</v>
      </c>
      <c r="B50" s="7"/>
      <c r="C50" s="7"/>
      <c r="D50" s="7"/>
      <c r="E50" s="7"/>
      <c r="F50" s="7"/>
      <c r="G50" s="7"/>
      <c r="H50" s="7"/>
      <c r="I50" s="7"/>
      <c r="J50" s="7"/>
      <c r="K50" s="7"/>
      <c r="L50" s="7"/>
      <c r="M50" s="7"/>
    </row>
    <row r="51" spans="1:18" x14ac:dyDescent="0.2">
      <c r="A51" s="25" t="s">
        <v>64</v>
      </c>
      <c r="B51" s="26" t="s">
        <v>61</v>
      </c>
      <c r="C51" s="13">
        <f>23/2.7</f>
        <v>8.5185185185185173</v>
      </c>
      <c r="D51" s="10">
        <f>49/2.7</f>
        <v>18.148148148148145</v>
      </c>
      <c r="E51" s="10">
        <f>30/2.7</f>
        <v>11.111111111111111</v>
      </c>
      <c r="F51" s="10">
        <f>28/2.7</f>
        <v>10.37037037037037</v>
      </c>
      <c r="G51" s="10">
        <f>31/2.7</f>
        <v>11.481481481481481</v>
      </c>
      <c r="H51" s="10">
        <f>49/2.7</f>
        <v>18.148148148148145</v>
      </c>
      <c r="I51" s="10">
        <f>70/2.7</f>
        <v>25.925925925925924</v>
      </c>
      <c r="J51" s="10">
        <f>83/2.7</f>
        <v>30.74074074074074</v>
      </c>
      <c r="K51" s="10">
        <f>41/2.7</f>
        <v>15.185185185185183</v>
      </c>
      <c r="L51" s="10">
        <f>54/2.7</f>
        <v>20</v>
      </c>
      <c r="M51" s="10" t="s">
        <v>6</v>
      </c>
      <c r="N51" s="24"/>
      <c r="P51" s="24"/>
      <c r="Q51" s="24"/>
      <c r="R51" s="24"/>
    </row>
    <row r="52" spans="1:18" ht="15" thickBot="1" x14ac:dyDescent="0.25">
      <c r="A52" s="27" t="s">
        <v>65</v>
      </c>
      <c r="B52" s="28" t="s">
        <v>61</v>
      </c>
      <c r="C52" s="29" t="s">
        <v>6</v>
      </c>
      <c r="D52" s="29" t="s">
        <v>6</v>
      </c>
      <c r="E52" s="29" t="s">
        <v>6</v>
      </c>
      <c r="F52" s="29" t="s">
        <v>6</v>
      </c>
      <c r="G52" s="29" t="s">
        <v>6</v>
      </c>
      <c r="H52" s="29" t="s">
        <v>6</v>
      </c>
      <c r="I52" s="29" t="s">
        <v>6</v>
      </c>
      <c r="J52" s="29" t="s">
        <v>6</v>
      </c>
      <c r="K52" s="29" t="s">
        <v>6</v>
      </c>
      <c r="L52" s="29" t="s">
        <v>6</v>
      </c>
      <c r="M52" s="29" t="s">
        <v>6</v>
      </c>
    </row>
    <row r="53" spans="1:18" ht="74.25" customHeight="1" thickTop="1" x14ac:dyDescent="0.2">
      <c r="A53" s="30" t="s">
        <v>66</v>
      </c>
      <c r="B53" s="30"/>
      <c r="C53" s="30"/>
      <c r="D53" s="30"/>
      <c r="E53" s="30"/>
      <c r="F53" s="30"/>
      <c r="G53" s="30"/>
      <c r="H53" s="30"/>
      <c r="I53" s="30"/>
      <c r="J53" s="30"/>
      <c r="K53" s="30"/>
      <c r="L53" s="30"/>
      <c r="M53" s="30"/>
    </row>
  </sheetData>
  <mergeCells count="11">
    <mergeCell ref="A40:M40"/>
    <mergeCell ref="A45:M45"/>
    <mergeCell ref="A47:M47"/>
    <mergeCell ref="A50:M50"/>
    <mergeCell ref="A53:M53"/>
    <mergeCell ref="A1:L1"/>
    <mergeCell ref="A2:B2"/>
    <mergeCell ref="A4:M4"/>
    <mergeCell ref="A10:M10"/>
    <mergeCell ref="A19:M19"/>
    <mergeCell ref="A33:M33"/>
  </mergeCells>
  <printOptions horizontalCentered="1" gridLines="1"/>
  <pageMargins left="0.25" right="0.25" top="0.5" bottom="0.5" header="0.5" footer="0.25"/>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vt:lpstr>
      <vt:lpstr>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2025-07-25T18:16:19Z</dcterms:created>
  <dcterms:modified xsi:type="dcterms:W3CDTF">2025-07-25T18:16:52Z</dcterms:modified>
</cp:coreProperties>
</file>