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Reanata.Ramsey\Downloads\"/>
    </mc:Choice>
  </mc:AlternateContent>
  <xr:revisionPtr revIDLastSave="0" documentId="13_ncr:1_{EA84B8F6-9665-4DC4-A8D3-3CD20938EEE0}" xr6:coauthVersionLast="47" xr6:coauthVersionMax="47" xr10:uidLastSave="{00000000-0000-0000-0000-000000000000}"/>
  <bookViews>
    <workbookView xWindow="-108" yWindow="-108" windowWidth="23256" windowHeight="12456" xr2:uid="{00000000-000D-0000-FFFF-FFFF00000000}"/>
  </bookViews>
  <sheets>
    <sheet name="UERate (%)"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2" l="1"/>
  <c r="D10" i="2"/>
  <c r="E10" i="2"/>
  <c r="F10" i="2"/>
  <c r="G10" i="2"/>
  <c r="H10" i="2"/>
  <c r="C11" i="2"/>
  <c r="D11" i="2"/>
  <c r="E11" i="2"/>
  <c r="F11" i="2"/>
  <c r="G11" i="2"/>
  <c r="H11" i="2"/>
  <c r="C12" i="2"/>
  <c r="D12" i="2"/>
  <c r="E12" i="2"/>
  <c r="F12" i="2"/>
  <c r="G12" i="2"/>
  <c r="H12" i="2"/>
  <c r="G56" i="2"/>
  <c r="H56" i="2"/>
  <c r="G57" i="2"/>
  <c r="H57" i="2"/>
  <c r="G58" i="2"/>
  <c r="H58" i="2"/>
</calcChain>
</file>

<file path=xl/sharedStrings.xml><?xml version="1.0" encoding="utf-8"?>
<sst xmlns="http://schemas.openxmlformats.org/spreadsheetml/2006/main" count="404" uniqueCount="44">
  <si>
    <t>…</t>
  </si>
  <si>
    <t>Suriname</t>
  </si>
  <si>
    <t>Belize</t>
  </si>
  <si>
    <t>Montserrat</t>
  </si>
  <si>
    <t>Saint Lucia</t>
  </si>
  <si>
    <t>Bermuda</t>
  </si>
  <si>
    <t>British Virgin Islands</t>
  </si>
  <si>
    <t>Cayman Islands</t>
  </si>
  <si>
    <t>Turks and Caicos Islands</t>
  </si>
  <si>
    <t>Bahamas</t>
  </si>
  <si>
    <t>Antigua and Barbuda</t>
  </si>
  <si>
    <t>Barbados</t>
  </si>
  <si>
    <t>Dominica</t>
  </si>
  <si>
    <t>Grenada</t>
  </si>
  <si>
    <t>Guyana</t>
  </si>
  <si>
    <t>Haiti</t>
  </si>
  <si>
    <t>Jamaica</t>
  </si>
  <si>
    <t>St Kitts and Nevis</t>
  </si>
  <si>
    <t>St Vincent and the Grenadines</t>
  </si>
  <si>
    <t>Trinidad and Tobago</t>
  </si>
  <si>
    <t>CARICOM Member States</t>
  </si>
  <si>
    <t>CARICOM Associate Members</t>
  </si>
  <si>
    <t>Total</t>
  </si>
  <si>
    <t>Male</t>
  </si>
  <si>
    <t>Female</t>
  </si>
  <si>
    <t>Sex</t>
  </si>
  <si>
    <t>Notes:</t>
  </si>
  <si>
    <t>Barbados 2015 - data refer to the second quarter</t>
  </si>
  <si>
    <t>TT - 2015 data refer to Q1 and Q2</t>
  </si>
  <si>
    <t>… data not available</t>
  </si>
  <si>
    <t>2014</t>
  </si>
  <si>
    <t>2015</t>
  </si>
  <si>
    <t>2016</t>
  </si>
  <si>
    <t>2017</t>
  </si>
  <si>
    <t>2018</t>
  </si>
  <si>
    <t>2019</t>
  </si>
  <si>
    <t>2020</t>
  </si>
  <si>
    <t>2021</t>
  </si>
  <si>
    <t>2022</t>
  </si>
  <si>
    <t>The Bahamas, Barbados, Belize, Jamaica, Saint Lucia, Suriname and Trinidad and Tobago conduct regular Labour force Surveys.  The other countries data do Ad Hoc surveys, or the data is usually derived from the Population and Housing Census, Country Poverty Assessment, or Household Budget Survey</t>
  </si>
  <si>
    <t xml:space="preserve">Country </t>
  </si>
  <si>
    <t xml:space="preserve"> Anguilla</t>
  </si>
  <si>
    <r>
      <rPr>
        <b/>
        <sz val="11"/>
        <color theme="1"/>
        <rFont val="Calibri"/>
        <family val="2"/>
        <scheme val="minor"/>
      </rPr>
      <t xml:space="preserve">Reference Area: </t>
    </r>
    <r>
      <rPr>
        <sz val="11"/>
        <color theme="1"/>
        <rFont val="Calibri"/>
        <family val="2"/>
        <scheme val="minor"/>
      </rPr>
      <t xml:space="preserve">All CARICOM Countries </t>
    </r>
  </si>
  <si>
    <t>Unemployment Rates (%) By Country and Sex 2014-2022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</si>
</sst>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b/>
      <sz val="11"/>
      <color theme="1"/>
      <name val="Calibri"/>
      <family val="2"/>
      <scheme val="minor"/>
    </font>
    <font>
      <b/>
      <sz val="10"/>
      <name val="Arial"/>
      <family val="2"/>
    </font>
    <font>
      <sz val="10"/>
      <name val="Arial"/>
      <family val="2"/>
    </font>
    <font>
      <b/>
      <sz val="11"/>
      <color theme="1"/>
      <name val="Calibri"/>
      <family val="2"/>
    </font>
    <font>
      <b/>
      <i/>
      <sz val="11"/>
      <color theme="1"/>
      <name val="Calibri"/>
      <family val="2"/>
      <scheme val="minor"/>
    </font>
    <font>
      <b/>
      <sz val="10"/>
      <color theme="1"/>
      <name val="Calibri"/>
      <family val="2"/>
      <scheme val="minor"/>
    </font>
    <font>
      <sz val="10"/>
      <color theme="1"/>
      <name val="Calibri"/>
      <family val="2"/>
      <scheme val="minor"/>
    </font>
    <font>
      <b/>
      <sz val="11"/>
      <color theme="1" tint="0.14999847407452621"/>
      <name val="Calibri"/>
      <family val="2"/>
      <scheme val="minor"/>
    </font>
    <font>
      <b/>
      <sz val="12"/>
      <name val="Arial"/>
      <family val="2"/>
    </font>
    <font>
      <sz val="11"/>
      <color theme="0"/>
      <name val="Calibri"/>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18">
    <border>
      <left/>
      <right/>
      <top/>
      <bottom/>
      <diagonal/>
    </border>
    <border>
      <left style="thin">
        <color theme="1" tint="0.499984740745262"/>
      </left>
      <right style="thin">
        <color theme="1" tint="0.499984740745262"/>
      </right>
      <top/>
      <bottom/>
      <diagonal/>
    </border>
    <border>
      <left/>
      <right style="thin">
        <color theme="1" tint="0.499984740745262"/>
      </right>
      <top/>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bottom/>
      <diagonal/>
    </border>
    <border>
      <left style="thin">
        <color theme="1" tint="0.499984740745262"/>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bottom style="medium">
        <color indexed="64"/>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3" fillId="0" borderId="0"/>
  </cellStyleXfs>
  <cellXfs count="36">
    <xf numFmtId="0" fontId="0" fillId="0" borderId="0" xfId="0"/>
    <xf numFmtId="0" fontId="1" fillId="0" borderId="0" xfId="0" applyFont="1" applyAlignment="1">
      <alignment horizontal="center" vertical="center"/>
    </xf>
    <xf numFmtId="0" fontId="5" fillId="0" borderId="0" xfId="0" applyFont="1" applyAlignment="1">
      <alignment horizontal="left" indent="1"/>
    </xf>
    <xf numFmtId="0" fontId="6" fillId="0" borderId="0" xfId="0" applyFont="1" applyAlignment="1">
      <alignment horizontal="left" indent="1"/>
    </xf>
    <xf numFmtId="0" fontId="7" fillId="0" borderId="0" xfId="0" applyFont="1" applyAlignment="1">
      <alignment horizontal="left" indent="1"/>
    </xf>
    <xf numFmtId="0" fontId="7" fillId="0" borderId="0" xfId="0" applyFont="1" applyAlignment="1">
      <alignment horizontal="left" vertical="center" indent="1"/>
    </xf>
    <xf numFmtId="0" fontId="0" fillId="0" borderId="0" xfId="0" applyAlignment="1">
      <alignment horizontal="left"/>
    </xf>
    <xf numFmtId="0" fontId="1" fillId="0" borderId="0" xfId="0" applyFont="1" applyAlignment="1">
      <alignment horizontal="left"/>
    </xf>
    <xf numFmtId="0" fontId="9" fillId="5" borderId="0" xfId="0" applyFont="1" applyFill="1" applyAlignment="1">
      <alignment horizontal="left"/>
    </xf>
    <xf numFmtId="0" fontId="2" fillId="5" borderId="0" xfId="0" applyFont="1" applyFill="1" applyAlignment="1">
      <alignment horizontal="left"/>
    </xf>
    <xf numFmtId="0" fontId="0" fillId="5" borderId="0" xfId="0" applyFill="1"/>
    <xf numFmtId="0" fontId="2" fillId="5" borderId="0" xfId="0" applyFont="1" applyFill="1" applyAlignment="1">
      <alignment horizontal="left" indent="1"/>
    </xf>
    <xf numFmtId="0" fontId="7" fillId="0" borderId="0" xfId="0" applyFont="1" applyAlignment="1">
      <alignment horizontal="left" vertical="center" wrapText="1" indent="1"/>
    </xf>
    <xf numFmtId="164" fontId="0" fillId="0" borderId="1" xfId="0" applyNumberFormat="1" applyBorder="1" applyAlignment="1">
      <alignment horizontal="center"/>
    </xf>
    <xf numFmtId="164" fontId="1" fillId="2" borderId="1" xfId="0" applyNumberFormat="1" applyFont="1" applyFill="1" applyBorder="1" applyAlignment="1">
      <alignment horizontal="center"/>
    </xf>
    <xf numFmtId="0" fontId="4" fillId="0" borderId="2" xfId="0" applyFont="1" applyBorder="1" applyAlignment="1">
      <alignment horizontal="left"/>
    </xf>
    <xf numFmtId="0" fontId="4" fillId="2" borderId="2" xfId="0" applyFont="1" applyFill="1" applyBorder="1" applyAlignment="1">
      <alignment horizontal="left"/>
    </xf>
    <xf numFmtId="0" fontId="8" fillId="4" borderId="3" xfId="0" applyFont="1" applyFill="1" applyBorder="1" applyAlignment="1">
      <alignment horizontal="center" vertical="center"/>
    </xf>
    <xf numFmtId="0" fontId="4" fillId="2" borderId="0" xfId="0" applyFont="1" applyFill="1"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4" fillId="2" borderId="7" xfId="0" applyFont="1" applyFill="1" applyBorder="1"/>
    <xf numFmtId="164" fontId="1" fillId="2" borderId="8" xfId="0" applyNumberFormat="1" applyFont="1" applyFill="1" applyBorder="1" applyAlignment="1">
      <alignment horizontal="center"/>
    </xf>
    <xf numFmtId="0" fontId="10" fillId="3" borderId="7" xfId="0" applyFont="1" applyFill="1" applyBorder="1"/>
    <xf numFmtId="164" fontId="0" fillId="0" borderId="8" xfId="0" applyNumberFormat="1" applyBorder="1" applyAlignment="1">
      <alignment horizontal="center"/>
    </xf>
    <xf numFmtId="0" fontId="4" fillId="2" borderId="7" xfId="0" applyFont="1" applyFill="1" applyBorder="1" applyAlignment="1">
      <alignment horizontal="center"/>
    </xf>
    <xf numFmtId="0" fontId="4" fillId="2" borderId="9" xfId="0" applyFont="1" applyFill="1" applyBorder="1" applyAlignment="1">
      <alignment horizontal="center"/>
    </xf>
    <xf numFmtId="0" fontId="10" fillId="3" borderId="10" xfId="0" applyFont="1" applyFill="1" applyBorder="1"/>
    <xf numFmtId="0" fontId="4" fillId="0" borderId="11" xfId="0" applyFont="1" applyBorder="1" applyAlignment="1">
      <alignment horizontal="left"/>
    </xf>
    <xf numFmtId="164" fontId="0" fillId="0" borderId="12" xfId="0" applyNumberFormat="1" applyBorder="1" applyAlignment="1">
      <alignment horizontal="center"/>
    </xf>
    <xf numFmtId="164" fontId="0" fillId="0" borderId="13" xfId="0" applyNumberFormat="1" applyBorder="1" applyAlignment="1">
      <alignment horizontal="center"/>
    </xf>
    <xf numFmtId="0" fontId="8" fillId="4" borderId="14" xfId="0" applyFont="1" applyFill="1" applyBorder="1" applyAlignment="1">
      <alignment horizontal="center" vertical="center"/>
    </xf>
    <xf numFmtId="0" fontId="1"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showGridLines="0" tabSelected="1" zoomScaleNormal="100" workbookViewId="0">
      <selection activeCell="A3" sqref="A3"/>
    </sheetView>
  </sheetViews>
  <sheetFormatPr defaultRowHeight="14.4" x14ac:dyDescent="0.3"/>
  <cols>
    <col min="1" max="1" width="28.33203125" bestFit="1" customWidth="1"/>
    <col min="2" max="2" width="10.6640625" style="7" bestFit="1" customWidth="1"/>
  </cols>
  <sheetData>
    <row r="1" spans="1:11" ht="15.6" x14ac:dyDescent="0.3">
      <c r="A1" s="8" t="s">
        <v>43</v>
      </c>
      <c r="B1" s="9"/>
      <c r="C1" s="10"/>
      <c r="D1" s="10"/>
      <c r="E1" s="10"/>
      <c r="F1" s="10"/>
      <c r="G1" s="10"/>
      <c r="H1" s="10"/>
      <c r="I1" s="10"/>
      <c r="J1" s="10"/>
      <c r="K1" s="10"/>
    </row>
    <row r="2" spans="1:11" x14ac:dyDescent="0.3">
      <c r="A2" s="10" t="s">
        <v>42</v>
      </c>
      <c r="B2" s="9"/>
      <c r="C2" s="10"/>
      <c r="D2" s="10"/>
      <c r="E2" s="10"/>
      <c r="F2" s="10"/>
      <c r="G2" s="10"/>
      <c r="H2" s="10"/>
      <c r="I2" s="10"/>
      <c r="J2" s="10"/>
      <c r="K2" s="10"/>
    </row>
    <row r="3" spans="1:11" x14ac:dyDescent="0.3">
      <c r="A3" s="10"/>
      <c r="B3" s="9"/>
      <c r="C3" s="10"/>
      <c r="D3" s="10"/>
      <c r="E3" s="10"/>
      <c r="F3" s="10"/>
      <c r="G3" s="10"/>
      <c r="H3" s="10"/>
      <c r="I3" s="10"/>
      <c r="J3" s="10"/>
      <c r="K3" s="10"/>
    </row>
    <row r="4" spans="1:11" ht="15" thickBot="1" x14ac:dyDescent="0.35">
      <c r="A4" s="11"/>
      <c r="B4" s="9"/>
      <c r="C4" s="10"/>
      <c r="D4" s="10"/>
      <c r="E4" s="10"/>
      <c r="F4" s="10"/>
      <c r="G4" s="10"/>
      <c r="H4" s="10"/>
      <c r="I4" s="10"/>
      <c r="J4" s="10"/>
      <c r="K4" s="10"/>
    </row>
    <row r="5" spans="1:11" s="1" customFormat="1" ht="29.25" customHeight="1" thickBot="1" x14ac:dyDescent="0.35">
      <c r="A5" s="33" t="s">
        <v>40</v>
      </c>
      <c r="B5" s="34" t="s">
        <v>25</v>
      </c>
      <c r="C5" s="34" t="s">
        <v>30</v>
      </c>
      <c r="D5" s="34" t="s">
        <v>31</v>
      </c>
      <c r="E5" s="34" t="s">
        <v>32</v>
      </c>
      <c r="F5" s="34" t="s">
        <v>33</v>
      </c>
      <c r="G5" s="34" t="s">
        <v>34</v>
      </c>
      <c r="H5" s="35" t="s">
        <v>35</v>
      </c>
      <c r="I5" s="32" t="s">
        <v>36</v>
      </c>
      <c r="J5" s="17" t="s">
        <v>37</v>
      </c>
      <c r="K5" s="17" t="s">
        <v>38</v>
      </c>
    </row>
    <row r="6" spans="1:11" s="1" customFormat="1" x14ac:dyDescent="0.3">
      <c r="A6" s="19" t="s">
        <v>20</v>
      </c>
      <c r="B6" s="20"/>
      <c r="C6" s="20"/>
      <c r="D6" s="20"/>
      <c r="E6" s="20"/>
      <c r="F6" s="20"/>
      <c r="G6" s="20"/>
      <c r="H6" s="20"/>
      <c r="I6" s="20"/>
      <c r="J6" s="20"/>
      <c r="K6" s="21"/>
    </row>
    <row r="7" spans="1:11" ht="20.25" customHeight="1" x14ac:dyDescent="0.3">
      <c r="A7" s="22" t="s">
        <v>10</v>
      </c>
      <c r="B7" s="16" t="s">
        <v>22</v>
      </c>
      <c r="C7" s="14" t="s">
        <v>0</v>
      </c>
      <c r="D7" s="14">
        <v>15</v>
      </c>
      <c r="E7" s="14" t="s">
        <v>0</v>
      </c>
      <c r="F7" s="14" t="s">
        <v>0</v>
      </c>
      <c r="G7" s="14">
        <v>8.6999999999999993</v>
      </c>
      <c r="H7" s="14" t="s">
        <v>0</v>
      </c>
      <c r="I7" s="14" t="s">
        <v>0</v>
      </c>
      <c r="J7" s="14" t="s">
        <v>0</v>
      </c>
      <c r="K7" s="23" t="s">
        <v>0</v>
      </c>
    </row>
    <row r="8" spans="1:11" ht="20.25" customHeight="1" x14ac:dyDescent="0.3">
      <c r="A8" s="24" t="s">
        <v>10</v>
      </c>
      <c r="B8" s="15" t="s">
        <v>24</v>
      </c>
      <c r="C8" s="13" t="s">
        <v>0</v>
      </c>
      <c r="D8" s="13">
        <v>15.9</v>
      </c>
      <c r="E8" s="13" t="s">
        <v>0</v>
      </c>
      <c r="F8" s="13" t="s">
        <v>0</v>
      </c>
      <c r="G8" s="13">
        <v>9.9</v>
      </c>
      <c r="H8" s="13" t="s">
        <v>0</v>
      </c>
      <c r="I8" s="13" t="s">
        <v>0</v>
      </c>
      <c r="J8" s="13" t="s">
        <v>0</v>
      </c>
      <c r="K8" s="25" t="s">
        <v>0</v>
      </c>
    </row>
    <row r="9" spans="1:11" ht="20.25" customHeight="1" x14ac:dyDescent="0.3">
      <c r="A9" s="24" t="s">
        <v>10</v>
      </c>
      <c r="B9" s="15" t="s">
        <v>23</v>
      </c>
      <c r="C9" s="13" t="s">
        <v>0</v>
      </c>
      <c r="D9" s="13">
        <v>14</v>
      </c>
      <c r="E9" s="13" t="s">
        <v>0</v>
      </c>
      <c r="F9" s="13" t="s">
        <v>0</v>
      </c>
      <c r="G9" s="13">
        <v>7.3</v>
      </c>
      <c r="H9" s="13" t="s">
        <v>0</v>
      </c>
      <c r="I9" s="13" t="s">
        <v>0</v>
      </c>
      <c r="J9" s="13" t="s">
        <v>0</v>
      </c>
      <c r="K9" s="25" t="s">
        <v>0</v>
      </c>
    </row>
    <row r="10" spans="1:11" ht="20.25" customHeight="1" x14ac:dyDescent="0.3">
      <c r="A10" s="22" t="s">
        <v>9</v>
      </c>
      <c r="B10" s="16" t="s">
        <v>22</v>
      </c>
      <c r="C10" s="14">
        <f>(13.8+15.7)/2</f>
        <v>14.75</v>
      </c>
      <c r="D10" s="14">
        <f>(12+14.8)/2</f>
        <v>13.4</v>
      </c>
      <c r="E10" s="14">
        <f>(12.7+11.6)/2</f>
        <v>12.149999999999999</v>
      </c>
      <c r="F10" s="14">
        <f>(9.9+10.1)/2</f>
        <v>10</v>
      </c>
      <c r="G10" s="14">
        <f>AVERAGE(10,10.7)</f>
        <v>10.35</v>
      </c>
      <c r="H10" s="14">
        <f>(9.5+10.7)/2</f>
        <v>10.1</v>
      </c>
      <c r="I10" s="14" t="s">
        <v>0</v>
      </c>
      <c r="J10" s="14" t="s">
        <v>0</v>
      </c>
      <c r="K10" s="23" t="s">
        <v>0</v>
      </c>
    </row>
    <row r="11" spans="1:11" ht="20.25" customHeight="1" x14ac:dyDescent="0.3">
      <c r="A11" s="24" t="s">
        <v>9</v>
      </c>
      <c r="B11" s="15" t="s">
        <v>24</v>
      </c>
      <c r="C11" s="13">
        <f>(14.6+17.3)/2</f>
        <v>15.95</v>
      </c>
      <c r="D11" s="13">
        <f>(12.9+17)/2</f>
        <v>14.95</v>
      </c>
      <c r="E11" s="13">
        <f>(14.5+14)/2</f>
        <v>14.25</v>
      </c>
      <c r="F11" s="13">
        <f>(10.9+11.1)/2</f>
        <v>11</v>
      </c>
      <c r="G11" s="13">
        <f>AVERAGE(10,11.3)</f>
        <v>10.65</v>
      </c>
      <c r="H11" s="13">
        <f>(9.9+10.6)/2</f>
        <v>10.25</v>
      </c>
      <c r="I11" s="13" t="s">
        <v>0</v>
      </c>
      <c r="J11" s="13" t="s">
        <v>0</v>
      </c>
      <c r="K11" s="25" t="s">
        <v>0</v>
      </c>
    </row>
    <row r="12" spans="1:11" ht="20.25" customHeight="1" x14ac:dyDescent="0.3">
      <c r="A12" s="24" t="s">
        <v>9</v>
      </c>
      <c r="B12" s="15" t="s">
        <v>23</v>
      </c>
      <c r="C12" s="13">
        <f>(13+14.1)/2</f>
        <v>13.55</v>
      </c>
      <c r="D12" s="13">
        <f>(11+12.7)/2</f>
        <v>11.85</v>
      </c>
      <c r="E12" s="13">
        <f>(11.1+9.4)/2</f>
        <v>10.25</v>
      </c>
      <c r="F12" s="13">
        <f>(8+9.2)/2</f>
        <v>8.6</v>
      </c>
      <c r="G12" s="13">
        <f>AVERAGE(10.1,10)</f>
        <v>10.050000000000001</v>
      </c>
      <c r="H12" s="13">
        <f>(9.2+10.7)/2</f>
        <v>9.9499999999999993</v>
      </c>
      <c r="I12" s="13" t="s">
        <v>0</v>
      </c>
      <c r="J12" s="13" t="s">
        <v>0</v>
      </c>
      <c r="K12" s="25" t="s">
        <v>0</v>
      </c>
    </row>
    <row r="13" spans="1:11" ht="20.25" customHeight="1" x14ac:dyDescent="0.3">
      <c r="A13" s="22" t="s">
        <v>11</v>
      </c>
      <c r="B13" s="16" t="s">
        <v>22</v>
      </c>
      <c r="C13" s="14">
        <v>12.3</v>
      </c>
      <c r="D13" s="14">
        <v>11.3</v>
      </c>
      <c r="E13" s="14">
        <v>9.6999999999999993</v>
      </c>
      <c r="F13" s="14">
        <v>10</v>
      </c>
      <c r="G13" s="14">
        <v>10.1</v>
      </c>
      <c r="H13" s="14">
        <v>10.1</v>
      </c>
      <c r="I13" s="14" t="s">
        <v>0</v>
      </c>
      <c r="J13" s="14">
        <v>14.1</v>
      </c>
      <c r="K13" s="23">
        <v>8.4</v>
      </c>
    </row>
    <row r="14" spans="1:11" ht="20.25" customHeight="1" x14ac:dyDescent="0.3">
      <c r="A14" s="24" t="s">
        <v>11</v>
      </c>
      <c r="B14" s="15" t="s">
        <v>24</v>
      </c>
      <c r="C14" s="13">
        <v>12.8</v>
      </c>
      <c r="D14" s="13">
        <v>10.3</v>
      </c>
      <c r="E14" s="13">
        <v>10.1</v>
      </c>
      <c r="F14" s="13">
        <v>10.1</v>
      </c>
      <c r="G14" s="13">
        <v>10.3</v>
      </c>
      <c r="H14" s="13">
        <v>8.5</v>
      </c>
      <c r="I14" s="13" t="s">
        <v>0</v>
      </c>
      <c r="J14" s="13">
        <v>14.5</v>
      </c>
      <c r="K14" s="25">
        <v>8.9</v>
      </c>
    </row>
    <row r="15" spans="1:11" ht="20.25" customHeight="1" x14ac:dyDescent="0.3">
      <c r="A15" s="24" t="s">
        <v>11</v>
      </c>
      <c r="B15" s="15" t="s">
        <v>23</v>
      </c>
      <c r="C15" s="13">
        <v>11.7</v>
      </c>
      <c r="D15" s="13">
        <v>12.4</v>
      </c>
      <c r="E15" s="13">
        <v>9.3000000000000007</v>
      </c>
      <c r="F15" s="13">
        <v>9.8000000000000007</v>
      </c>
      <c r="G15" s="13">
        <v>9.9</v>
      </c>
      <c r="H15" s="13">
        <v>11.6</v>
      </c>
      <c r="I15" s="13" t="s">
        <v>0</v>
      </c>
      <c r="J15" s="13">
        <v>13.7</v>
      </c>
      <c r="K15" s="25">
        <v>8</v>
      </c>
    </row>
    <row r="16" spans="1:11" ht="20.25" customHeight="1" x14ac:dyDescent="0.3">
      <c r="A16" s="22" t="s">
        <v>2</v>
      </c>
      <c r="B16" s="16" t="s">
        <v>22</v>
      </c>
      <c r="C16" s="14">
        <v>11.6</v>
      </c>
      <c r="D16" s="14">
        <v>10.149999999999999</v>
      </c>
      <c r="E16" s="14">
        <v>9.5500000000000007</v>
      </c>
      <c r="F16" s="14">
        <v>9.3374999999999986</v>
      </c>
      <c r="G16" s="14">
        <v>9.4</v>
      </c>
      <c r="H16" s="14">
        <v>9.0500000000000007</v>
      </c>
      <c r="I16" s="14">
        <v>13.7</v>
      </c>
      <c r="J16" s="14" t="s">
        <v>0</v>
      </c>
      <c r="K16" s="23" t="s">
        <v>0</v>
      </c>
    </row>
    <row r="17" spans="1:11" ht="20.25" customHeight="1" x14ac:dyDescent="0.3">
      <c r="A17" s="24" t="s">
        <v>2</v>
      </c>
      <c r="B17" s="15" t="s">
        <v>24</v>
      </c>
      <c r="C17" s="13">
        <v>19.899999999999999</v>
      </c>
      <c r="D17" s="13">
        <v>15.399999999999999</v>
      </c>
      <c r="E17" s="13">
        <v>15.600000000000001</v>
      </c>
      <c r="F17" s="13">
        <v>14.6</v>
      </c>
      <c r="G17" s="13">
        <v>14.9</v>
      </c>
      <c r="H17" s="13">
        <v>13.45</v>
      </c>
      <c r="I17" s="13">
        <v>17</v>
      </c>
      <c r="J17" s="13"/>
      <c r="K17" s="25"/>
    </row>
    <row r="18" spans="1:11" ht="20.25" customHeight="1" x14ac:dyDescent="0.3">
      <c r="A18" s="24" t="s">
        <v>2</v>
      </c>
      <c r="B18" s="15" t="s">
        <v>23</v>
      </c>
      <c r="C18" s="13">
        <v>6.3000000000000007</v>
      </c>
      <c r="D18" s="13">
        <v>6.8</v>
      </c>
      <c r="E18" s="13">
        <v>5.6</v>
      </c>
      <c r="F18" s="13">
        <v>5.93</v>
      </c>
      <c r="G18" s="13">
        <v>5.6</v>
      </c>
      <c r="H18" s="13">
        <v>5.9</v>
      </c>
      <c r="I18" s="13">
        <v>11.6</v>
      </c>
      <c r="J18" s="13"/>
      <c r="K18" s="25"/>
    </row>
    <row r="19" spans="1:11" ht="20.25" customHeight="1" x14ac:dyDescent="0.3">
      <c r="A19" s="22" t="s">
        <v>12</v>
      </c>
      <c r="B19" s="16" t="s">
        <v>22</v>
      </c>
      <c r="C19" s="14" t="s">
        <v>0</v>
      </c>
      <c r="D19" s="14" t="s">
        <v>0</v>
      </c>
      <c r="E19" s="14" t="s">
        <v>0</v>
      </c>
      <c r="F19" s="14" t="s">
        <v>0</v>
      </c>
      <c r="G19" s="14" t="s">
        <v>0</v>
      </c>
      <c r="H19" s="14" t="s">
        <v>0</v>
      </c>
      <c r="I19" s="14" t="s">
        <v>0</v>
      </c>
      <c r="J19" s="14" t="s">
        <v>0</v>
      </c>
      <c r="K19" s="23" t="s">
        <v>0</v>
      </c>
    </row>
    <row r="20" spans="1:11" ht="20.25" customHeight="1" x14ac:dyDescent="0.3">
      <c r="A20" s="24" t="s">
        <v>12</v>
      </c>
      <c r="B20" s="15" t="s">
        <v>24</v>
      </c>
      <c r="C20" s="13"/>
      <c r="D20" s="13"/>
      <c r="E20" s="13"/>
      <c r="F20" s="13"/>
      <c r="G20" s="13"/>
      <c r="H20" s="13"/>
      <c r="I20" s="13"/>
      <c r="J20" s="13"/>
      <c r="K20" s="25"/>
    </row>
    <row r="21" spans="1:11" ht="20.25" customHeight="1" x14ac:dyDescent="0.3">
      <c r="A21" s="24" t="s">
        <v>12</v>
      </c>
      <c r="B21" s="15" t="s">
        <v>23</v>
      </c>
      <c r="C21" s="13"/>
      <c r="D21" s="13"/>
      <c r="E21" s="13"/>
      <c r="F21" s="13"/>
      <c r="G21" s="13"/>
      <c r="H21" s="13"/>
      <c r="I21" s="13"/>
      <c r="J21" s="13"/>
      <c r="K21" s="25"/>
    </row>
    <row r="22" spans="1:11" ht="20.25" customHeight="1" x14ac:dyDescent="0.3">
      <c r="A22" s="22" t="s">
        <v>13</v>
      </c>
      <c r="B22" s="16" t="s">
        <v>22</v>
      </c>
      <c r="C22" s="14">
        <v>29.3</v>
      </c>
      <c r="D22" s="14">
        <v>29</v>
      </c>
      <c r="E22" s="14">
        <v>28.2</v>
      </c>
      <c r="F22" s="14">
        <v>23.6</v>
      </c>
      <c r="G22" s="14">
        <v>18.966666666666665</v>
      </c>
      <c r="H22" s="14">
        <v>15.4</v>
      </c>
      <c r="I22" s="14">
        <v>22.766666666666666</v>
      </c>
      <c r="J22" s="14">
        <v>18.05</v>
      </c>
      <c r="K22" s="23" t="s">
        <v>0</v>
      </c>
    </row>
    <row r="23" spans="1:11" ht="20.25" customHeight="1" x14ac:dyDescent="0.3">
      <c r="A23" s="24" t="s">
        <v>13</v>
      </c>
      <c r="B23" s="15" t="s">
        <v>24</v>
      </c>
      <c r="C23" s="13"/>
      <c r="D23" s="13"/>
      <c r="E23" s="13"/>
      <c r="F23" s="13"/>
      <c r="G23" s="13"/>
      <c r="H23" s="13"/>
      <c r="I23" s="13"/>
      <c r="J23" s="13"/>
      <c r="K23" s="25"/>
    </row>
    <row r="24" spans="1:11" ht="20.25" customHeight="1" x14ac:dyDescent="0.3">
      <c r="A24" s="24" t="s">
        <v>13</v>
      </c>
      <c r="B24" s="15" t="s">
        <v>23</v>
      </c>
      <c r="C24" s="13"/>
      <c r="D24" s="13"/>
      <c r="E24" s="13"/>
      <c r="F24" s="13"/>
      <c r="G24" s="13"/>
      <c r="H24" s="13"/>
      <c r="I24" s="13"/>
      <c r="J24" s="13"/>
      <c r="K24" s="25"/>
    </row>
    <row r="25" spans="1:11" ht="20.25" customHeight="1" x14ac:dyDescent="0.3">
      <c r="A25" s="22" t="s">
        <v>14</v>
      </c>
      <c r="B25" s="16" t="s">
        <v>22</v>
      </c>
      <c r="C25" s="14" t="s">
        <v>0</v>
      </c>
      <c r="D25" s="14" t="s">
        <v>0</v>
      </c>
      <c r="E25" s="14" t="s">
        <v>0</v>
      </c>
      <c r="F25" s="14">
        <v>12.1</v>
      </c>
      <c r="G25" s="14">
        <v>14.074999999999999</v>
      </c>
      <c r="H25" s="14">
        <v>13.525</v>
      </c>
      <c r="I25" s="14">
        <v>12.8</v>
      </c>
      <c r="J25" s="14">
        <v>15.4</v>
      </c>
      <c r="K25" s="23" t="s">
        <v>0</v>
      </c>
    </row>
    <row r="26" spans="1:11" ht="20.25" customHeight="1" x14ac:dyDescent="0.3">
      <c r="A26" s="24" t="s">
        <v>14</v>
      </c>
      <c r="B26" s="15" t="s">
        <v>24</v>
      </c>
      <c r="C26" s="13" t="s">
        <v>0</v>
      </c>
      <c r="D26" s="13" t="s">
        <v>0</v>
      </c>
      <c r="E26" s="13" t="s">
        <v>0</v>
      </c>
      <c r="F26" s="13">
        <v>15.45</v>
      </c>
      <c r="G26" s="13">
        <v>16.5</v>
      </c>
      <c r="H26" s="13">
        <v>15.074999999999999</v>
      </c>
      <c r="I26" s="13">
        <v>14.4</v>
      </c>
      <c r="J26" s="13">
        <v>17.5</v>
      </c>
      <c r="K26" s="25" t="s">
        <v>0</v>
      </c>
    </row>
    <row r="27" spans="1:11" ht="20.25" customHeight="1" x14ac:dyDescent="0.3">
      <c r="A27" s="24" t="s">
        <v>14</v>
      </c>
      <c r="B27" s="15" t="s">
        <v>23</v>
      </c>
      <c r="C27" s="13" t="s">
        <v>0</v>
      </c>
      <c r="D27" s="13" t="s">
        <v>0</v>
      </c>
      <c r="E27" s="13" t="s">
        <v>0</v>
      </c>
      <c r="F27" s="13">
        <v>9.9</v>
      </c>
      <c r="G27" s="13">
        <v>12.375</v>
      </c>
      <c r="H27" s="13">
        <v>12.475</v>
      </c>
      <c r="I27" s="13">
        <v>11.7</v>
      </c>
      <c r="J27" s="13">
        <v>14.1</v>
      </c>
      <c r="K27" s="25" t="s">
        <v>0</v>
      </c>
    </row>
    <row r="28" spans="1:11" ht="20.25" customHeight="1" x14ac:dyDescent="0.3">
      <c r="A28" s="22" t="s">
        <v>15</v>
      </c>
      <c r="B28" s="16" t="s">
        <v>22</v>
      </c>
      <c r="C28" s="14" t="s">
        <v>0</v>
      </c>
      <c r="D28" s="14" t="s">
        <v>0</v>
      </c>
      <c r="E28" s="14" t="s">
        <v>0</v>
      </c>
      <c r="F28" s="14" t="s">
        <v>0</v>
      </c>
      <c r="G28" s="14" t="s">
        <v>0</v>
      </c>
      <c r="H28" s="14" t="s">
        <v>0</v>
      </c>
      <c r="I28" s="14" t="s">
        <v>0</v>
      </c>
      <c r="J28" s="14" t="s">
        <v>0</v>
      </c>
      <c r="K28" s="23" t="s">
        <v>0</v>
      </c>
    </row>
    <row r="29" spans="1:11" ht="20.25" customHeight="1" x14ac:dyDescent="0.3">
      <c r="A29" s="24" t="s">
        <v>15</v>
      </c>
      <c r="B29" s="15" t="s">
        <v>24</v>
      </c>
      <c r="C29" s="13"/>
      <c r="D29" s="13"/>
      <c r="E29" s="13"/>
      <c r="F29" s="13"/>
      <c r="G29" s="13"/>
      <c r="H29" s="13"/>
      <c r="I29" s="13"/>
      <c r="J29" s="13"/>
      <c r="K29" s="25"/>
    </row>
    <row r="30" spans="1:11" ht="20.25" customHeight="1" x14ac:dyDescent="0.3">
      <c r="A30" s="24" t="s">
        <v>15</v>
      </c>
      <c r="B30" s="15" t="s">
        <v>23</v>
      </c>
      <c r="C30" s="13"/>
      <c r="D30" s="13"/>
      <c r="E30" s="13"/>
      <c r="F30" s="13"/>
      <c r="G30" s="13"/>
      <c r="H30" s="13"/>
      <c r="I30" s="13"/>
      <c r="J30" s="13"/>
      <c r="K30" s="25"/>
    </row>
    <row r="31" spans="1:11" ht="20.25" customHeight="1" x14ac:dyDescent="0.3">
      <c r="A31" s="22" t="s">
        <v>16</v>
      </c>
      <c r="B31" s="16" t="s">
        <v>22</v>
      </c>
      <c r="C31" s="14">
        <v>13.75</v>
      </c>
      <c r="D31" s="14">
        <v>13.5</v>
      </c>
      <c r="E31" s="14">
        <v>13.2</v>
      </c>
      <c r="F31" s="14">
        <v>11.65</v>
      </c>
      <c r="G31" s="14">
        <v>9.125</v>
      </c>
      <c r="H31" s="14">
        <v>7.7</v>
      </c>
      <c r="I31" s="14">
        <v>10.199999999999999</v>
      </c>
      <c r="J31" s="14">
        <v>8.9499999999999993</v>
      </c>
      <c r="K31" s="23" t="s">
        <v>0</v>
      </c>
    </row>
    <row r="32" spans="1:11" ht="20.25" customHeight="1" x14ac:dyDescent="0.3">
      <c r="A32" s="24" t="s">
        <v>16</v>
      </c>
      <c r="B32" s="15" t="s">
        <v>24</v>
      </c>
      <c r="C32" s="13">
        <v>18.149999999999999</v>
      </c>
      <c r="D32" s="13">
        <v>17.875</v>
      </c>
      <c r="E32" s="13">
        <v>17.375</v>
      </c>
      <c r="F32" s="13">
        <v>15.375</v>
      </c>
      <c r="G32" s="13">
        <v>11.925000000000001</v>
      </c>
      <c r="H32" s="13">
        <v>9.9250000000000007</v>
      </c>
      <c r="I32" s="13">
        <v>12</v>
      </c>
      <c r="J32" s="13">
        <v>10.600000000000001</v>
      </c>
      <c r="K32" s="25" t="s">
        <v>0</v>
      </c>
    </row>
    <row r="33" spans="1:11" ht="20.25" customHeight="1" x14ac:dyDescent="0.3">
      <c r="A33" s="24" t="s">
        <v>16</v>
      </c>
      <c r="B33" s="15" t="s">
        <v>23</v>
      </c>
      <c r="C33" s="13">
        <v>10.074999999999999</v>
      </c>
      <c r="D33" s="13">
        <v>9.9</v>
      </c>
      <c r="E33" s="13">
        <v>9.6</v>
      </c>
      <c r="F33" s="13">
        <v>8.4250000000000007</v>
      </c>
      <c r="G33" s="13">
        <v>6.7249999999999996</v>
      </c>
      <c r="H33" s="13">
        <v>5.85</v>
      </c>
      <c r="I33" s="13">
        <v>8.6999999999999993</v>
      </c>
      <c r="J33" s="13">
        <v>7.55</v>
      </c>
      <c r="K33" s="25" t="s">
        <v>0</v>
      </c>
    </row>
    <row r="34" spans="1:11" ht="20.25" customHeight="1" x14ac:dyDescent="0.3">
      <c r="A34" s="22" t="s">
        <v>3</v>
      </c>
      <c r="B34" s="16" t="s">
        <v>22</v>
      </c>
      <c r="C34" s="14" t="s">
        <v>0</v>
      </c>
      <c r="D34" s="14" t="s">
        <v>0</v>
      </c>
      <c r="E34" s="14" t="s">
        <v>0</v>
      </c>
      <c r="F34" s="14" t="s">
        <v>0</v>
      </c>
      <c r="G34" s="14">
        <v>6.5</v>
      </c>
      <c r="H34" s="14" t="s">
        <v>0</v>
      </c>
      <c r="I34" s="14" t="s">
        <v>0</v>
      </c>
      <c r="J34" s="14" t="s">
        <v>0</v>
      </c>
      <c r="K34" s="23" t="s">
        <v>0</v>
      </c>
    </row>
    <row r="35" spans="1:11" ht="20.25" customHeight="1" x14ac:dyDescent="0.3">
      <c r="A35" s="24" t="s">
        <v>3</v>
      </c>
      <c r="B35" s="15" t="s">
        <v>24</v>
      </c>
      <c r="C35" s="13" t="s">
        <v>0</v>
      </c>
      <c r="D35" s="13" t="s">
        <v>0</v>
      </c>
      <c r="E35" s="13" t="s">
        <v>0</v>
      </c>
      <c r="F35" s="13" t="s">
        <v>0</v>
      </c>
      <c r="G35" s="13">
        <v>5.8</v>
      </c>
      <c r="H35" s="13" t="s">
        <v>0</v>
      </c>
      <c r="I35" s="13" t="s">
        <v>0</v>
      </c>
      <c r="J35" s="13" t="s">
        <v>0</v>
      </c>
      <c r="K35" s="25" t="s">
        <v>0</v>
      </c>
    </row>
    <row r="36" spans="1:11" ht="20.25" customHeight="1" x14ac:dyDescent="0.3">
      <c r="A36" s="24" t="s">
        <v>3</v>
      </c>
      <c r="B36" s="15" t="s">
        <v>23</v>
      </c>
      <c r="C36" s="13" t="s">
        <v>0</v>
      </c>
      <c r="D36" s="13" t="s">
        <v>0</v>
      </c>
      <c r="E36" s="13" t="s">
        <v>0</v>
      </c>
      <c r="F36" s="13" t="s">
        <v>0</v>
      </c>
      <c r="G36" s="13">
        <v>7.2</v>
      </c>
      <c r="H36" s="13" t="s">
        <v>0</v>
      </c>
      <c r="I36" s="13" t="s">
        <v>0</v>
      </c>
      <c r="J36" s="13" t="s">
        <v>0</v>
      </c>
      <c r="K36" s="25" t="s">
        <v>0</v>
      </c>
    </row>
    <row r="37" spans="1:11" ht="20.25" customHeight="1" x14ac:dyDescent="0.3">
      <c r="A37" s="22" t="s">
        <v>17</v>
      </c>
      <c r="B37" s="16" t="s">
        <v>22</v>
      </c>
      <c r="C37" s="14" t="s">
        <v>0</v>
      </c>
      <c r="D37" s="14" t="s">
        <v>0</v>
      </c>
      <c r="E37" s="14">
        <v>2</v>
      </c>
      <c r="F37" s="14" t="s">
        <v>0</v>
      </c>
      <c r="G37" s="14" t="s">
        <v>0</v>
      </c>
      <c r="H37" s="14" t="s">
        <v>0</v>
      </c>
      <c r="I37" s="14" t="s">
        <v>0</v>
      </c>
      <c r="J37" s="14" t="s">
        <v>0</v>
      </c>
      <c r="K37" s="23" t="s">
        <v>0</v>
      </c>
    </row>
    <row r="38" spans="1:11" ht="20.25" customHeight="1" x14ac:dyDescent="0.3">
      <c r="A38" s="24" t="s">
        <v>17</v>
      </c>
      <c r="B38" s="15" t="s">
        <v>24</v>
      </c>
      <c r="C38" s="13" t="s">
        <v>0</v>
      </c>
      <c r="D38" s="13" t="s">
        <v>0</v>
      </c>
      <c r="E38" s="13">
        <v>1.9</v>
      </c>
      <c r="F38" s="13" t="s">
        <v>0</v>
      </c>
      <c r="G38" s="13" t="s">
        <v>0</v>
      </c>
      <c r="H38" s="13" t="s">
        <v>0</v>
      </c>
      <c r="I38" s="13" t="s">
        <v>0</v>
      </c>
      <c r="J38" s="13" t="s">
        <v>0</v>
      </c>
      <c r="K38" s="25" t="s">
        <v>0</v>
      </c>
    </row>
    <row r="39" spans="1:11" ht="20.25" customHeight="1" x14ac:dyDescent="0.3">
      <c r="A39" s="24" t="s">
        <v>17</v>
      </c>
      <c r="B39" s="15" t="s">
        <v>23</v>
      </c>
      <c r="C39" s="13" t="s">
        <v>0</v>
      </c>
      <c r="D39" s="13" t="s">
        <v>0</v>
      </c>
      <c r="E39" s="13">
        <v>2.1</v>
      </c>
      <c r="F39" s="13" t="s">
        <v>0</v>
      </c>
      <c r="G39" s="13" t="s">
        <v>0</v>
      </c>
      <c r="H39" s="13" t="s">
        <v>0</v>
      </c>
      <c r="I39" s="13" t="s">
        <v>0</v>
      </c>
      <c r="J39" s="13" t="s">
        <v>0</v>
      </c>
      <c r="K39" s="25" t="s">
        <v>0</v>
      </c>
    </row>
    <row r="40" spans="1:11" ht="20.25" customHeight="1" x14ac:dyDescent="0.3">
      <c r="A40" s="22" t="s">
        <v>4</v>
      </c>
      <c r="B40" s="16" t="s">
        <v>22</v>
      </c>
      <c r="C40" s="14">
        <v>24.378729045632006</v>
      </c>
      <c r="D40" s="14">
        <v>24.089613891896665</v>
      </c>
      <c r="E40" s="14">
        <v>21.262604540023894</v>
      </c>
      <c r="F40" s="14">
        <v>20.169239279471366</v>
      </c>
      <c r="G40" s="14">
        <v>20.184468072006748</v>
      </c>
      <c r="H40" s="14">
        <v>16.834193853027177</v>
      </c>
      <c r="I40" s="14">
        <v>23.9</v>
      </c>
      <c r="J40" s="14" t="s">
        <v>0</v>
      </c>
      <c r="K40" s="23" t="s">
        <v>0</v>
      </c>
    </row>
    <row r="41" spans="1:11" ht="20.25" customHeight="1" x14ac:dyDescent="0.3">
      <c r="A41" s="24" t="s">
        <v>4</v>
      </c>
      <c r="B41" s="15" t="s">
        <v>24</v>
      </c>
      <c r="C41" s="13">
        <v>28.374000090237857</v>
      </c>
      <c r="D41" s="13">
        <v>27.441647776990674</v>
      </c>
      <c r="E41" s="13">
        <v>23.477752977742547</v>
      </c>
      <c r="F41" s="13">
        <v>22.446191338620476</v>
      </c>
      <c r="G41" s="13">
        <v>22.113586457035375</v>
      </c>
      <c r="H41" s="13">
        <v>18.943190446335564</v>
      </c>
      <c r="I41" s="13" t="s">
        <v>0</v>
      </c>
      <c r="J41" s="13" t="s">
        <v>0</v>
      </c>
      <c r="K41" s="25" t="s">
        <v>0</v>
      </c>
    </row>
    <row r="42" spans="1:11" ht="20.25" customHeight="1" x14ac:dyDescent="0.3">
      <c r="A42" s="24" t="s">
        <v>4</v>
      </c>
      <c r="B42" s="15" t="s">
        <v>23</v>
      </c>
      <c r="C42" s="13">
        <v>20.855418940143501</v>
      </c>
      <c r="D42" s="13">
        <v>21.336356403481503</v>
      </c>
      <c r="E42" s="13">
        <v>19.389267191193593</v>
      </c>
      <c r="F42" s="13">
        <v>18.107983956059673</v>
      </c>
      <c r="G42" s="13">
        <v>18.531160564131412</v>
      </c>
      <c r="H42" s="13">
        <v>14.900118070664387</v>
      </c>
      <c r="I42" s="13" t="s">
        <v>0</v>
      </c>
      <c r="J42" s="13" t="s">
        <v>0</v>
      </c>
      <c r="K42" s="25" t="s">
        <v>0</v>
      </c>
    </row>
    <row r="43" spans="1:11" ht="20.25" customHeight="1" x14ac:dyDescent="0.3">
      <c r="A43" s="22" t="s">
        <v>18</v>
      </c>
      <c r="B43" s="16" t="s">
        <v>22</v>
      </c>
      <c r="C43" s="14" t="s">
        <v>0</v>
      </c>
      <c r="D43" s="14">
        <v>24.9</v>
      </c>
      <c r="E43" s="14" t="s">
        <v>0</v>
      </c>
      <c r="F43" s="14">
        <v>25.8</v>
      </c>
      <c r="G43" s="14" t="s">
        <v>0</v>
      </c>
      <c r="H43" s="14" t="s">
        <v>0</v>
      </c>
      <c r="I43" s="14" t="s">
        <v>0</v>
      </c>
      <c r="J43" s="14" t="s">
        <v>0</v>
      </c>
      <c r="K43" s="23" t="s">
        <v>0</v>
      </c>
    </row>
    <row r="44" spans="1:11" ht="20.25" customHeight="1" x14ac:dyDescent="0.3">
      <c r="A44" s="24" t="s">
        <v>18</v>
      </c>
      <c r="B44" s="15" t="s">
        <v>24</v>
      </c>
      <c r="C44" s="13" t="s">
        <v>0</v>
      </c>
      <c r="D44" s="13">
        <v>30.1</v>
      </c>
      <c r="E44" s="13" t="s">
        <v>0</v>
      </c>
      <c r="F44" s="13">
        <v>30.6</v>
      </c>
      <c r="G44" s="13" t="s">
        <v>0</v>
      </c>
      <c r="H44" s="13" t="s">
        <v>0</v>
      </c>
      <c r="I44" s="13" t="s">
        <v>0</v>
      </c>
      <c r="J44" s="13" t="s">
        <v>0</v>
      </c>
      <c r="K44" s="25" t="s">
        <v>0</v>
      </c>
    </row>
    <row r="45" spans="1:11" ht="20.25" customHeight="1" x14ac:dyDescent="0.3">
      <c r="A45" s="24" t="s">
        <v>18</v>
      </c>
      <c r="B45" s="15" t="s">
        <v>23</v>
      </c>
      <c r="C45" s="13" t="s">
        <v>0</v>
      </c>
      <c r="D45" s="13">
        <v>20.7</v>
      </c>
      <c r="E45" s="13" t="s">
        <v>0</v>
      </c>
      <c r="F45" s="13">
        <v>21.5</v>
      </c>
      <c r="G45" s="13" t="s">
        <v>0</v>
      </c>
      <c r="H45" s="13" t="s">
        <v>0</v>
      </c>
      <c r="I45" s="13" t="s">
        <v>0</v>
      </c>
      <c r="J45" s="13" t="s">
        <v>0</v>
      </c>
      <c r="K45" s="25" t="s">
        <v>0</v>
      </c>
    </row>
    <row r="46" spans="1:11" ht="20.25" customHeight="1" x14ac:dyDescent="0.3">
      <c r="A46" s="22" t="s">
        <v>1</v>
      </c>
      <c r="B46" s="16" t="s">
        <v>22</v>
      </c>
      <c r="C46" s="14">
        <v>7.01</v>
      </c>
      <c r="D46" s="14">
        <v>7.7839747301149895</v>
      </c>
      <c r="E46" s="14">
        <v>10.749502476395685</v>
      </c>
      <c r="F46" s="14" t="s">
        <v>0</v>
      </c>
      <c r="G46" s="14" t="s">
        <v>0</v>
      </c>
      <c r="H46" s="14" t="s">
        <v>0</v>
      </c>
      <c r="I46" s="14" t="s">
        <v>0</v>
      </c>
      <c r="J46" s="14" t="s">
        <v>0</v>
      </c>
      <c r="K46" s="23" t="s">
        <v>0</v>
      </c>
    </row>
    <row r="47" spans="1:11" ht="20.25" customHeight="1" x14ac:dyDescent="0.3">
      <c r="A47" s="24" t="s">
        <v>1</v>
      </c>
      <c r="B47" s="15" t="s">
        <v>24</v>
      </c>
      <c r="C47" s="13" t="s">
        <v>0</v>
      </c>
      <c r="D47" s="13" t="s">
        <v>0</v>
      </c>
      <c r="E47" s="13" t="s">
        <v>0</v>
      </c>
      <c r="F47" s="13" t="s">
        <v>0</v>
      </c>
      <c r="G47" s="13" t="s">
        <v>0</v>
      </c>
      <c r="H47" s="13" t="s">
        <v>0</v>
      </c>
      <c r="I47" s="13" t="s">
        <v>0</v>
      </c>
      <c r="J47" s="13" t="s">
        <v>0</v>
      </c>
      <c r="K47" s="25" t="s">
        <v>0</v>
      </c>
    </row>
    <row r="48" spans="1:11" ht="20.25" customHeight="1" x14ac:dyDescent="0.3">
      <c r="A48" s="24" t="s">
        <v>1</v>
      </c>
      <c r="B48" s="15" t="s">
        <v>23</v>
      </c>
      <c r="C48" s="13" t="s">
        <v>0</v>
      </c>
      <c r="D48" s="13" t="s">
        <v>0</v>
      </c>
      <c r="E48" s="13" t="s">
        <v>0</v>
      </c>
      <c r="F48" s="13" t="s">
        <v>0</v>
      </c>
      <c r="G48" s="13" t="s">
        <v>0</v>
      </c>
      <c r="H48" s="13" t="s">
        <v>0</v>
      </c>
      <c r="I48" s="13" t="s">
        <v>0</v>
      </c>
      <c r="J48" s="13" t="s">
        <v>0</v>
      </c>
      <c r="K48" s="25" t="s">
        <v>0</v>
      </c>
    </row>
    <row r="49" spans="1:11" ht="20.25" customHeight="1" x14ac:dyDescent="0.3">
      <c r="A49" s="22" t="s">
        <v>19</v>
      </c>
      <c r="B49" s="16" t="s">
        <v>22</v>
      </c>
      <c r="C49" s="14">
        <v>3.3</v>
      </c>
      <c r="D49" s="14">
        <v>3.4</v>
      </c>
      <c r="E49" s="14">
        <v>4</v>
      </c>
      <c r="F49" s="14">
        <v>4.8</v>
      </c>
      <c r="G49" s="14">
        <v>4.0999999999999996</v>
      </c>
      <c r="H49" s="14">
        <v>4.3</v>
      </c>
      <c r="I49" s="14">
        <v>4.6500000000000004</v>
      </c>
      <c r="J49" s="14" t="s">
        <v>0</v>
      </c>
      <c r="K49" s="23" t="s">
        <v>0</v>
      </c>
    </row>
    <row r="50" spans="1:11" ht="20.25" customHeight="1" x14ac:dyDescent="0.3">
      <c r="A50" s="24" t="s">
        <v>19</v>
      </c>
      <c r="B50" s="15" t="s">
        <v>24</v>
      </c>
      <c r="C50" s="13">
        <v>4</v>
      </c>
      <c r="D50" s="13">
        <v>4.2</v>
      </c>
      <c r="E50" s="13">
        <v>4</v>
      </c>
      <c r="F50" s="13">
        <v>5.7</v>
      </c>
      <c r="G50" s="13">
        <v>5</v>
      </c>
      <c r="H50" s="13">
        <v>5.1333333333333337</v>
      </c>
      <c r="I50" s="13">
        <v>4.8000000000000007</v>
      </c>
      <c r="J50" s="13" t="s">
        <v>0</v>
      </c>
      <c r="K50" s="25" t="s">
        <v>0</v>
      </c>
    </row>
    <row r="51" spans="1:11" ht="20.25" customHeight="1" x14ac:dyDescent="0.3">
      <c r="A51" s="24" t="s">
        <v>19</v>
      </c>
      <c r="B51" s="15" t="s">
        <v>23</v>
      </c>
      <c r="C51" s="13">
        <v>2.8</v>
      </c>
      <c r="D51" s="13">
        <v>2.9</v>
      </c>
      <c r="E51" s="13">
        <v>3.9</v>
      </c>
      <c r="F51" s="13">
        <v>4.3</v>
      </c>
      <c r="G51" s="13">
        <v>3.4</v>
      </c>
      <c r="H51" s="13">
        <v>3.6666666666666665</v>
      </c>
      <c r="I51" s="13">
        <v>4.55</v>
      </c>
      <c r="J51" s="13" t="s">
        <v>0</v>
      </c>
      <c r="K51" s="25" t="s">
        <v>0</v>
      </c>
    </row>
    <row r="52" spans="1:11" ht="20.25" customHeight="1" x14ac:dyDescent="0.3">
      <c r="A52" s="26" t="s">
        <v>21</v>
      </c>
      <c r="B52" s="18"/>
      <c r="C52" s="18"/>
      <c r="D52" s="18"/>
      <c r="E52" s="18"/>
      <c r="F52" s="18"/>
      <c r="G52" s="18"/>
      <c r="H52" s="18"/>
      <c r="I52" s="18"/>
      <c r="J52" s="18"/>
      <c r="K52" s="27"/>
    </row>
    <row r="53" spans="1:11" ht="20.25" customHeight="1" x14ac:dyDescent="0.3">
      <c r="A53" s="22" t="s">
        <v>41</v>
      </c>
      <c r="B53" s="16" t="s">
        <v>22</v>
      </c>
      <c r="C53" s="14" t="s">
        <v>0</v>
      </c>
      <c r="D53" s="14" t="s">
        <v>0</v>
      </c>
      <c r="E53" s="14" t="s">
        <v>0</v>
      </c>
      <c r="F53" s="14" t="s">
        <v>0</v>
      </c>
      <c r="G53" s="14" t="s">
        <v>0</v>
      </c>
      <c r="H53" s="14" t="s">
        <v>0</v>
      </c>
      <c r="I53" s="14" t="s">
        <v>0</v>
      </c>
      <c r="J53" s="14" t="s">
        <v>0</v>
      </c>
      <c r="K53" s="23" t="s">
        <v>0</v>
      </c>
    </row>
    <row r="54" spans="1:11" ht="20.25" customHeight="1" x14ac:dyDescent="0.3">
      <c r="A54" s="24" t="s">
        <v>41</v>
      </c>
      <c r="B54" s="15" t="s">
        <v>24</v>
      </c>
      <c r="C54" s="13" t="s">
        <v>0</v>
      </c>
      <c r="D54" s="13" t="s">
        <v>0</v>
      </c>
      <c r="E54" s="13" t="s">
        <v>0</v>
      </c>
      <c r="F54" s="13" t="s">
        <v>0</v>
      </c>
      <c r="G54" s="13" t="s">
        <v>0</v>
      </c>
      <c r="H54" s="13" t="s">
        <v>0</v>
      </c>
      <c r="I54" s="13" t="s">
        <v>0</v>
      </c>
      <c r="J54" s="13" t="s">
        <v>0</v>
      </c>
      <c r="K54" s="25" t="s">
        <v>0</v>
      </c>
    </row>
    <row r="55" spans="1:11" ht="20.25" customHeight="1" x14ac:dyDescent="0.3">
      <c r="A55" s="24" t="s">
        <v>41</v>
      </c>
      <c r="B55" s="15" t="s">
        <v>23</v>
      </c>
      <c r="C55" s="13" t="s">
        <v>0</v>
      </c>
      <c r="D55" s="13" t="s">
        <v>0</v>
      </c>
      <c r="E55" s="13" t="s">
        <v>0</v>
      </c>
      <c r="F55" s="13" t="s">
        <v>0</v>
      </c>
      <c r="G55" s="13" t="s">
        <v>0</v>
      </c>
      <c r="H55" s="13" t="s">
        <v>0</v>
      </c>
      <c r="I55" s="13" t="s">
        <v>0</v>
      </c>
      <c r="J55" s="13" t="s">
        <v>0</v>
      </c>
      <c r="K55" s="25" t="s">
        <v>0</v>
      </c>
    </row>
    <row r="56" spans="1:11" ht="20.25" customHeight="1" x14ac:dyDescent="0.3">
      <c r="A56" s="22" t="s">
        <v>5</v>
      </c>
      <c r="B56" s="16" t="s">
        <v>22</v>
      </c>
      <c r="C56" s="14">
        <v>8.9</v>
      </c>
      <c r="D56" s="14">
        <v>6.5</v>
      </c>
      <c r="E56" s="14">
        <v>6.9</v>
      </c>
      <c r="F56" s="14" t="s">
        <v>0</v>
      </c>
      <c r="G56" s="14">
        <f>AVERAGE(5.2,4.5)</f>
        <v>4.8499999999999996</v>
      </c>
      <c r="H56" s="14">
        <f>(3.8+5.2)/2</f>
        <v>4.5</v>
      </c>
      <c r="I56" s="14">
        <v>7.9</v>
      </c>
      <c r="J56" s="14" t="s">
        <v>0</v>
      </c>
      <c r="K56" s="23" t="s">
        <v>0</v>
      </c>
    </row>
    <row r="57" spans="1:11" ht="20.25" customHeight="1" x14ac:dyDescent="0.3">
      <c r="A57" s="24" t="s">
        <v>5</v>
      </c>
      <c r="B57" s="15" t="s">
        <v>24</v>
      </c>
      <c r="C57" s="13">
        <v>8.1</v>
      </c>
      <c r="D57" s="13">
        <v>4.7</v>
      </c>
      <c r="E57" s="13">
        <v>6</v>
      </c>
      <c r="F57" s="13" t="s">
        <v>0</v>
      </c>
      <c r="G57" s="13">
        <f>AVERAGE(3.8,3.7)</f>
        <v>3.75</v>
      </c>
      <c r="H57" s="13">
        <f>(2.9+4.1)/2</f>
        <v>3.5</v>
      </c>
      <c r="I57" s="13">
        <v>6.7</v>
      </c>
      <c r="J57" s="13" t="s">
        <v>0</v>
      </c>
      <c r="K57" s="25" t="s">
        <v>0</v>
      </c>
    </row>
    <row r="58" spans="1:11" ht="20.25" customHeight="1" x14ac:dyDescent="0.3">
      <c r="A58" s="24" t="s">
        <v>5</v>
      </c>
      <c r="B58" s="15" t="s">
        <v>23</v>
      </c>
      <c r="C58" s="13">
        <v>9.8000000000000007</v>
      </c>
      <c r="D58" s="13">
        <v>8.1999999999999993</v>
      </c>
      <c r="E58" s="13">
        <v>7.7</v>
      </c>
      <c r="F58" s="13" t="s">
        <v>0</v>
      </c>
      <c r="G58" s="13">
        <f>AVERAGE(6.6,5.2)</f>
        <v>5.9</v>
      </c>
      <c r="H58" s="13">
        <f>(4.5+6.2)/2</f>
        <v>5.35</v>
      </c>
      <c r="I58" s="13">
        <v>9.1999999999999993</v>
      </c>
      <c r="J58" s="13" t="s">
        <v>0</v>
      </c>
      <c r="K58" s="25" t="s">
        <v>0</v>
      </c>
    </row>
    <row r="59" spans="1:11" ht="20.25" customHeight="1" x14ac:dyDescent="0.3">
      <c r="A59" s="22" t="s">
        <v>6</v>
      </c>
      <c r="B59" s="16" t="s">
        <v>22</v>
      </c>
      <c r="C59" s="14">
        <v>2.8</v>
      </c>
      <c r="D59" s="14">
        <v>2.9</v>
      </c>
      <c r="E59" s="14" t="s">
        <v>0</v>
      </c>
      <c r="F59" s="14" t="s">
        <v>0</v>
      </c>
      <c r="G59" s="14" t="s">
        <v>0</v>
      </c>
      <c r="H59" s="14" t="s">
        <v>0</v>
      </c>
      <c r="I59" s="14" t="s">
        <v>0</v>
      </c>
      <c r="J59" s="14" t="s">
        <v>0</v>
      </c>
      <c r="K59" s="23" t="s">
        <v>0</v>
      </c>
    </row>
    <row r="60" spans="1:11" ht="20.25" customHeight="1" x14ac:dyDescent="0.3">
      <c r="A60" s="24" t="s">
        <v>6</v>
      </c>
      <c r="B60" s="15" t="s">
        <v>24</v>
      </c>
      <c r="C60" s="13" t="s">
        <v>0</v>
      </c>
      <c r="D60" s="13">
        <v>4.0999999999999996</v>
      </c>
      <c r="E60" s="13" t="s">
        <v>0</v>
      </c>
      <c r="F60" s="13" t="s">
        <v>0</v>
      </c>
      <c r="G60" s="13" t="s">
        <v>0</v>
      </c>
      <c r="H60" s="13" t="s">
        <v>0</v>
      </c>
      <c r="I60" s="13" t="s">
        <v>0</v>
      </c>
      <c r="J60" s="13" t="s">
        <v>0</v>
      </c>
      <c r="K60" s="25" t="s">
        <v>0</v>
      </c>
    </row>
    <row r="61" spans="1:11" ht="20.25" customHeight="1" x14ac:dyDescent="0.3">
      <c r="A61" s="24" t="s">
        <v>6</v>
      </c>
      <c r="B61" s="15" t="s">
        <v>23</v>
      </c>
      <c r="C61" s="13" t="s">
        <v>0</v>
      </c>
      <c r="D61" s="13">
        <v>1.5</v>
      </c>
      <c r="E61" s="13" t="s">
        <v>0</v>
      </c>
      <c r="F61" s="13" t="s">
        <v>0</v>
      </c>
      <c r="G61" s="13" t="s">
        <v>0</v>
      </c>
      <c r="H61" s="13" t="s">
        <v>0</v>
      </c>
      <c r="I61" s="13" t="s">
        <v>0</v>
      </c>
      <c r="J61" s="13" t="s">
        <v>0</v>
      </c>
      <c r="K61" s="25" t="s">
        <v>0</v>
      </c>
    </row>
    <row r="62" spans="1:11" ht="20.25" customHeight="1" x14ac:dyDescent="0.3">
      <c r="A62" s="22" t="s">
        <v>7</v>
      </c>
      <c r="B62" s="16" t="s">
        <v>22</v>
      </c>
      <c r="C62" s="14">
        <v>4.5999999999999996</v>
      </c>
      <c r="D62" s="14">
        <v>4.2</v>
      </c>
      <c r="E62" s="14">
        <v>4.2</v>
      </c>
      <c r="F62" s="14">
        <v>4.9000000000000004</v>
      </c>
      <c r="G62" s="14">
        <v>2.8</v>
      </c>
      <c r="H62" s="14">
        <v>3.5</v>
      </c>
      <c r="I62" s="14" t="s">
        <v>0</v>
      </c>
      <c r="J62" s="14" t="s">
        <v>0</v>
      </c>
      <c r="K62" s="23" t="s">
        <v>0</v>
      </c>
    </row>
    <row r="63" spans="1:11" ht="20.25" customHeight="1" x14ac:dyDescent="0.3">
      <c r="A63" s="24" t="s">
        <v>7</v>
      </c>
      <c r="B63" s="15" t="s">
        <v>24</v>
      </c>
      <c r="C63" s="13">
        <v>4.5999999999999996</v>
      </c>
      <c r="D63" s="13">
        <v>5.2</v>
      </c>
      <c r="E63" s="13">
        <v>3.5</v>
      </c>
      <c r="F63" s="13">
        <v>5.5</v>
      </c>
      <c r="G63" s="13">
        <v>2.8</v>
      </c>
      <c r="H63" s="13">
        <v>3.5</v>
      </c>
      <c r="I63" s="13" t="s">
        <v>0</v>
      </c>
      <c r="J63" s="13" t="s">
        <v>0</v>
      </c>
      <c r="K63" s="25" t="s">
        <v>0</v>
      </c>
    </row>
    <row r="64" spans="1:11" ht="20.25" customHeight="1" x14ac:dyDescent="0.3">
      <c r="A64" s="24" t="s">
        <v>7</v>
      </c>
      <c r="B64" s="15" t="s">
        <v>23</v>
      </c>
      <c r="C64" s="13">
        <v>4.7</v>
      </c>
      <c r="D64" s="13">
        <v>3.3</v>
      </c>
      <c r="E64" s="13">
        <v>4.9000000000000004</v>
      </c>
      <c r="F64" s="13">
        <v>4.3</v>
      </c>
      <c r="G64" s="13">
        <v>2.8</v>
      </c>
      <c r="H64" s="13">
        <v>3.4</v>
      </c>
      <c r="I64" s="13" t="s">
        <v>0</v>
      </c>
      <c r="J64" s="13" t="s">
        <v>0</v>
      </c>
      <c r="K64" s="25" t="s">
        <v>0</v>
      </c>
    </row>
    <row r="65" spans="1:11" ht="20.25" customHeight="1" x14ac:dyDescent="0.3">
      <c r="A65" s="22" t="s">
        <v>8</v>
      </c>
      <c r="B65" s="16" t="s">
        <v>22</v>
      </c>
      <c r="C65" s="14">
        <v>12</v>
      </c>
      <c r="D65" s="14">
        <v>11</v>
      </c>
      <c r="E65" s="14">
        <v>7</v>
      </c>
      <c r="F65" s="14">
        <v>6</v>
      </c>
      <c r="G65" s="14">
        <v>7</v>
      </c>
      <c r="H65" s="14">
        <v>7</v>
      </c>
      <c r="I65" s="14">
        <v>11</v>
      </c>
      <c r="J65" s="14" t="s">
        <v>0</v>
      </c>
      <c r="K65" s="23" t="s">
        <v>0</v>
      </c>
    </row>
    <row r="66" spans="1:11" ht="20.25" customHeight="1" x14ac:dyDescent="0.3">
      <c r="A66" s="24" t="s">
        <v>8</v>
      </c>
      <c r="B66" s="15" t="s">
        <v>24</v>
      </c>
      <c r="C66" s="13" t="s">
        <v>0</v>
      </c>
      <c r="D66" s="13" t="s">
        <v>0</v>
      </c>
      <c r="E66" s="13" t="s">
        <v>0</v>
      </c>
      <c r="F66" s="13" t="s">
        <v>0</v>
      </c>
      <c r="G66" s="13" t="s">
        <v>0</v>
      </c>
      <c r="H66" s="13" t="s">
        <v>0</v>
      </c>
      <c r="I66" s="13" t="s">
        <v>0</v>
      </c>
      <c r="J66" s="13" t="s">
        <v>0</v>
      </c>
      <c r="K66" s="25" t="s">
        <v>0</v>
      </c>
    </row>
    <row r="67" spans="1:11" ht="20.25" customHeight="1" thickBot="1" x14ac:dyDescent="0.35">
      <c r="A67" s="28" t="s">
        <v>8</v>
      </c>
      <c r="B67" s="29" t="s">
        <v>23</v>
      </c>
      <c r="C67" s="30" t="s">
        <v>0</v>
      </c>
      <c r="D67" s="30" t="s">
        <v>0</v>
      </c>
      <c r="E67" s="30" t="s">
        <v>0</v>
      </c>
      <c r="F67" s="30" t="s">
        <v>0</v>
      </c>
      <c r="G67" s="30" t="s">
        <v>0</v>
      </c>
      <c r="H67" s="30" t="s">
        <v>0</v>
      </c>
      <c r="I67" s="30" t="s">
        <v>0</v>
      </c>
      <c r="J67" s="30" t="s">
        <v>0</v>
      </c>
      <c r="K67" s="31" t="s">
        <v>0</v>
      </c>
    </row>
    <row r="68" spans="1:11" x14ac:dyDescent="0.3">
      <c r="A68" s="2" t="s">
        <v>26</v>
      </c>
      <c r="B68" s="6"/>
    </row>
    <row r="69" spans="1:11" x14ac:dyDescent="0.3">
      <c r="A69" s="3" t="s">
        <v>29</v>
      </c>
      <c r="B69" s="6"/>
    </row>
    <row r="70" spans="1:11" ht="45" customHeight="1" x14ac:dyDescent="0.3">
      <c r="A70" s="12" t="s">
        <v>39</v>
      </c>
      <c r="B70" s="12"/>
      <c r="C70" s="12"/>
      <c r="D70" s="12"/>
      <c r="E70" s="12"/>
      <c r="F70" s="12"/>
      <c r="G70" s="12"/>
      <c r="H70" s="12"/>
    </row>
    <row r="71" spans="1:11" x14ac:dyDescent="0.3">
      <c r="A71" s="4" t="s">
        <v>27</v>
      </c>
      <c r="B71" s="6"/>
    </row>
    <row r="72" spans="1:11" x14ac:dyDescent="0.3">
      <c r="A72" s="5" t="s">
        <v>28</v>
      </c>
      <c r="B72" s="6"/>
    </row>
  </sheetData>
  <mergeCells count="3">
    <mergeCell ref="A70:H70"/>
    <mergeCell ref="A6:K6"/>
    <mergeCell ref="A52:K52"/>
  </mergeCells>
  <pageMargins left="0.7" right="0.7" top="0.75" bottom="0.75" header="0.3" footer="0.3"/>
  <pageSetup scale="7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63e6da8f-e43e-4a3e-b7bc-f9a1df9f52f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CD79234C8E249B78A1DE1E2F41722" ma:contentTypeVersion="17" ma:contentTypeDescription="Create a new document." ma:contentTypeScope="" ma:versionID="e8ad16cc050a59b3059dcfc7a9732855">
  <xsd:schema xmlns:xsd="http://www.w3.org/2001/XMLSchema" xmlns:xs="http://www.w3.org/2001/XMLSchema" xmlns:p="http://schemas.microsoft.com/office/2006/metadata/properties" xmlns:ns1="http://schemas.microsoft.com/sharepoint/v3" xmlns:ns3="63e6da8f-e43e-4a3e-b7bc-f9a1df9f52fa" xmlns:ns4="829a576d-7720-43d1-8636-c99a90241471" targetNamespace="http://schemas.microsoft.com/office/2006/metadata/properties" ma:root="true" ma:fieldsID="32891ca54aeb07d8e181ddbab7610726" ns1:_="" ns3:_="" ns4:_="">
    <xsd:import namespace="http://schemas.microsoft.com/sharepoint/v3"/>
    <xsd:import namespace="63e6da8f-e43e-4a3e-b7bc-f9a1df9f52fa"/>
    <xsd:import namespace="829a576d-7720-43d1-8636-c99a9024147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_activity" minOccurs="0"/>
                <xsd:element ref="ns3:MediaServiceDateTaken" minOccurs="0"/>
                <xsd:element ref="ns3:MediaLengthInSeconds" minOccurs="0"/>
                <xsd:element ref="ns3:MediaServiceObjectDetectorVersions" minOccurs="0"/>
                <xsd:element ref="ns1:_ip_UnifiedCompliancePolicyProperties" minOccurs="0"/>
                <xsd:element ref="ns1:_ip_UnifiedCompliancePolicyUIAction"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e6da8f-e43e-4a3e-b7bc-f9a1df9f52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29a576d-7720-43d1-8636-c99a9024147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F3FBBD-ADF0-4153-ADB0-9A848D8EECBD}">
  <ds:schemaRefs>
    <ds:schemaRef ds:uri="http://schemas.microsoft.com/office/2006/metadata/properties"/>
    <ds:schemaRef ds:uri="http://schemas.microsoft.com/office/infopath/2007/PartnerControls"/>
    <ds:schemaRef ds:uri="http://purl.org/dc/terms/"/>
    <ds:schemaRef ds:uri="http://www.w3.org/XML/1998/namespace"/>
    <ds:schemaRef ds:uri="http://schemas.microsoft.com/office/2006/documentManagement/types"/>
    <ds:schemaRef ds:uri="http://schemas.microsoft.com/sharepoint/v3"/>
    <ds:schemaRef ds:uri="http://purl.org/dc/elements/1.1/"/>
    <ds:schemaRef ds:uri="63e6da8f-e43e-4a3e-b7bc-f9a1df9f52fa"/>
    <ds:schemaRef ds:uri="http://schemas.openxmlformats.org/package/2006/metadata/core-properties"/>
    <ds:schemaRef ds:uri="829a576d-7720-43d1-8636-c99a90241471"/>
    <ds:schemaRef ds:uri="http://purl.org/dc/dcmitype/"/>
  </ds:schemaRefs>
</ds:datastoreItem>
</file>

<file path=customXml/itemProps2.xml><?xml version="1.0" encoding="utf-8"?>
<ds:datastoreItem xmlns:ds="http://schemas.openxmlformats.org/officeDocument/2006/customXml" ds:itemID="{D477803F-CE8F-4979-88C6-927BFF6A8C83}">
  <ds:schemaRefs>
    <ds:schemaRef ds:uri="http://schemas.microsoft.com/sharepoint/v3/contenttype/forms"/>
  </ds:schemaRefs>
</ds:datastoreItem>
</file>

<file path=customXml/itemProps3.xml><?xml version="1.0" encoding="utf-8"?>
<ds:datastoreItem xmlns:ds="http://schemas.openxmlformats.org/officeDocument/2006/customXml" ds:itemID="{6DD2FA0B-0EE1-4244-A8FF-55F0C1F3B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e6da8f-e43e-4a3e-b7bc-f9a1df9f52fa"/>
    <ds:schemaRef ds:uri="829a576d-7720-43d1-8636-c99a90241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UERate (%)</vt:lpstr>
    </vt:vector>
  </TitlesOfParts>
  <Company>CARICOM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Reanata Ramsey</dc:creator>
  <cp:lastModifiedBy>Reanata Ramsey</cp:lastModifiedBy>
  <cp:lastPrinted>2025-08-21T11:55:06Z</cp:lastPrinted>
  <dcterms:created xsi:type="dcterms:W3CDTF">2025-08-20T17:49:42Z</dcterms:created>
  <dcterms:modified xsi:type="dcterms:W3CDTF">2025-08-21T12:00:25Z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0x0101004E9CD79234C8E249B78A1DE1E2F41722</vt:lpwstr>
  </property>
</Properties>
</file>