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BA1F6114-D1A3-49D5-A2A9-189D0F929D39}" xr6:coauthVersionLast="47" xr6:coauthVersionMax="47" xr10:uidLastSave="{00000000-0000-0000-0000-000000000000}"/>
  <bookViews>
    <workbookView xWindow="-28920" yWindow="-120" windowWidth="29040" windowHeight="15720" xr2:uid="{F3188098-858C-455B-A64A-4BF454ADEF10}"/>
  </bookViews>
  <sheets>
    <sheet name="AntiguaandBarbuda" sheetId="1" r:id="rId1"/>
  </sheets>
  <definedNames>
    <definedName name="_xlnm.Print_Area" localSheetId="0">AntiguaandBarbuda!$A$1:$X$42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Z36" i="1"/>
  <c r="Z8" i="1" s="1"/>
  <c r="AA36" i="1"/>
  <c r="AB36" i="1"/>
  <c r="Y30" i="1"/>
  <c r="Z30" i="1"/>
  <c r="AA30" i="1"/>
  <c r="AB30" i="1"/>
  <c r="AA16" i="1"/>
  <c r="AA12" i="1"/>
  <c r="AA10" i="1" s="1"/>
  <c r="AA8" i="1" s="1"/>
  <c r="AB16" i="1"/>
  <c r="AB12" i="1"/>
  <c r="AB10" i="1" s="1"/>
  <c r="AB8" i="1" s="1"/>
  <c r="Y16" i="1"/>
  <c r="Y12" i="1"/>
  <c r="Y10" i="1"/>
  <c r="Y8" i="1"/>
  <c r="Z16" i="1"/>
  <c r="Z12" i="1"/>
  <c r="Z10" i="1"/>
  <c r="E30" i="1"/>
  <c r="F30" i="1"/>
  <c r="J30" i="1"/>
  <c r="J10" i="1" s="1"/>
  <c r="J8" i="1" s="1"/>
  <c r="K30" i="1"/>
  <c r="K10" i="1" s="1"/>
  <c r="K8" i="1" s="1"/>
  <c r="L30" i="1"/>
  <c r="M30" i="1"/>
  <c r="N30" i="1"/>
  <c r="O30" i="1"/>
  <c r="O10" i="1" s="1"/>
  <c r="O8" i="1" s="1"/>
  <c r="P30" i="1"/>
  <c r="Q30" i="1"/>
  <c r="R30" i="1"/>
  <c r="S30" i="1"/>
  <c r="T30" i="1"/>
  <c r="U30" i="1"/>
  <c r="V30" i="1"/>
  <c r="W30" i="1"/>
  <c r="X30" i="1"/>
  <c r="D30" i="1"/>
  <c r="D10" i="1" s="1"/>
  <c r="D8" i="1" s="1"/>
  <c r="C30" i="1"/>
  <c r="B30" i="1"/>
  <c r="B10" i="1" s="1"/>
  <c r="B8" i="1" s="1"/>
  <c r="N36" i="1"/>
  <c r="O36" i="1"/>
  <c r="P36" i="1"/>
  <c r="Q36" i="1"/>
  <c r="R36" i="1"/>
  <c r="S36" i="1"/>
  <c r="T36" i="1"/>
  <c r="U36" i="1"/>
  <c r="V36" i="1"/>
  <c r="W36" i="1"/>
  <c r="W8" i="1" s="1"/>
  <c r="X36" i="1"/>
  <c r="I16" i="1"/>
  <c r="I12" i="1" s="1"/>
  <c r="I10" i="1" s="1"/>
  <c r="I8" i="1" s="1"/>
  <c r="J16" i="1"/>
  <c r="J12" i="1"/>
  <c r="K16" i="1"/>
  <c r="K12" i="1"/>
  <c r="L16" i="1"/>
  <c r="L12" i="1"/>
  <c r="L10" i="1"/>
  <c r="M16" i="1"/>
  <c r="M12" i="1"/>
  <c r="M10" i="1" s="1"/>
  <c r="M8" i="1" s="1"/>
  <c r="N16" i="1"/>
  <c r="N12" i="1"/>
  <c r="N10" i="1" s="1"/>
  <c r="N8" i="1" s="1"/>
  <c r="O16" i="1"/>
  <c r="O12" i="1"/>
  <c r="P16" i="1"/>
  <c r="P12" i="1"/>
  <c r="P10" i="1"/>
  <c r="Q16" i="1"/>
  <c r="Q12" i="1"/>
  <c r="Q10" i="1" s="1"/>
  <c r="Q8" i="1" s="1"/>
  <c r="R16" i="1"/>
  <c r="R12" i="1"/>
  <c r="S16" i="1"/>
  <c r="S12" i="1"/>
  <c r="S10" i="1"/>
  <c r="S8" i="1"/>
  <c r="T16" i="1"/>
  <c r="T12" i="1"/>
  <c r="T10" i="1"/>
  <c r="T8" i="1" s="1"/>
  <c r="U16" i="1"/>
  <c r="U12" i="1" s="1"/>
  <c r="U10" i="1" s="1"/>
  <c r="U8" i="1" s="1"/>
  <c r="V16" i="1"/>
  <c r="V12" i="1"/>
  <c r="W16" i="1"/>
  <c r="W12" i="1"/>
  <c r="W10" i="1"/>
  <c r="X16" i="1"/>
  <c r="X12" i="1"/>
  <c r="X10" i="1"/>
  <c r="X8" i="1" s="1"/>
  <c r="M36" i="1"/>
  <c r="L36" i="1"/>
  <c r="K36" i="1"/>
  <c r="J36" i="1"/>
  <c r="I36" i="1"/>
  <c r="H36" i="1"/>
  <c r="G36" i="1"/>
  <c r="F36" i="1"/>
  <c r="E36" i="1"/>
  <c r="D36" i="1"/>
  <c r="C36" i="1"/>
  <c r="H24" i="1"/>
  <c r="G24" i="1"/>
  <c r="F22" i="1"/>
  <c r="F24" i="1"/>
  <c r="H16" i="1"/>
  <c r="H12" i="1"/>
  <c r="H10" i="1"/>
  <c r="H8" i="1"/>
  <c r="G16" i="1"/>
  <c r="G12" i="1"/>
  <c r="G10" i="1"/>
  <c r="G8" i="1" s="1"/>
  <c r="F16" i="1"/>
  <c r="F12" i="1" s="1"/>
  <c r="F10" i="1" s="1"/>
  <c r="F8" i="1" s="1"/>
  <c r="E16" i="1"/>
  <c r="E12" i="1" s="1"/>
  <c r="E10" i="1" s="1"/>
  <c r="E8" i="1" s="1"/>
  <c r="D16" i="1"/>
  <c r="D12" i="1"/>
  <c r="C16" i="1"/>
  <c r="C12" i="1" s="1"/>
  <c r="C10" i="1" s="1"/>
  <c r="C8" i="1" s="1"/>
  <c r="B16" i="1"/>
  <c r="B12" i="1"/>
  <c r="V10" i="1"/>
  <c r="V8" i="1"/>
  <c r="R10" i="1"/>
  <c r="R8" i="1" s="1"/>
  <c r="P8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rrodney</author>
  </authors>
  <commentList>
    <comment ref="D29" authorId="0" shapeId="0" xr:uid="{EC9A19E4-3E71-4F33-A688-2629261F5053}">
      <text>
        <r>
          <rPr>
            <b/>
            <sz val="8"/>
            <color indexed="81"/>
            <rFont val="Tahoma"/>
            <family val="2"/>
          </rPr>
          <t>Rei Rodney-Sandy:C.T.O 2002 -2003 Rest of the world figures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9" authorId="0" shapeId="0" xr:uid="{85C044C2-B130-40EF-8E85-F11D6240F7B4}">
      <text>
        <r>
          <rPr>
            <b/>
            <sz val="8"/>
            <color indexed="81"/>
            <rFont val="Tahoma"/>
            <family val="2"/>
          </rPr>
          <t>Rei Rodney-Sandy:C.T.O 2002 -2003 Rest of the world figures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9" authorId="0" shapeId="0" xr:uid="{13B5B1E5-5D3D-404C-9BCB-1A82C94A9B19}">
      <text>
        <r>
          <rPr>
            <b/>
            <sz val="8"/>
            <color indexed="81"/>
            <rFont val="Tahoma"/>
            <family val="2"/>
          </rPr>
          <t xml:space="preserve">Rei Rodney-Sandy:C.T.O 2002-2003 Rest of the World Figure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<sst xmlns="http://schemas.openxmlformats.org/spreadsheetml/2006/main" count="71" uniqueCount="26">
  <si>
    <t>(No.of Persons)</t>
  </si>
  <si>
    <t>TOTAL VISITOR ARRIVALS</t>
  </si>
  <si>
    <t>…</t>
  </si>
  <si>
    <t xml:space="preserve"> TOTAL STAY-OVER ARRIVALS</t>
  </si>
  <si>
    <r>
      <t xml:space="preserve">   STAY-OVER ARRIVALS BY AIR </t>
    </r>
    <r>
      <rPr>
        <vertAlign val="superscript"/>
        <sz val="11"/>
        <rFont val="Arial"/>
        <family val="2"/>
      </rPr>
      <t>1/</t>
    </r>
  </si>
  <si>
    <t xml:space="preserve">      United States</t>
  </si>
  <si>
    <t xml:space="preserve">      Canada</t>
  </si>
  <si>
    <t xml:space="preserve">      Europe</t>
  </si>
  <si>
    <t xml:space="preserve">         United Kingdom</t>
  </si>
  <si>
    <t xml:space="preserve">            …</t>
  </si>
  <si>
    <t xml:space="preserve">            Other Europe</t>
  </si>
  <si>
    <t xml:space="preserve">    CARIBBEAN</t>
  </si>
  <si>
    <t xml:space="preserve">      CARICOM</t>
  </si>
  <si>
    <t xml:space="preserve">      OTHER CARIBBEAN COUNTRIES</t>
  </si>
  <si>
    <t xml:space="preserve">      SOUTH AMERICA</t>
  </si>
  <si>
    <t xml:space="preserve">      REST OF THE WORLD</t>
  </si>
  <si>
    <t>OTHER VISITORS</t>
  </si>
  <si>
    <t>Yacht</t>
  </si>
  <si>
    <t>Other sea arrivals</t>
  </si>
  <si>
    <t>Nationals Resident Abroad</t>
  </si>
  <si>
    <t xml:space="preserve"> EXCURSIONIST</t>
  </si>
  <si>
    <t xml:space="preserve"> CRUISESHIP VISITORS</t>
  </si>
  <si>
    <t xml:space="preserve">     Windjammer Cruises</t>
  </si>
  <si>
    <r>
      <t>Notes:</t>
    </r>
    <r>
      <rPr>
        <i/>
        <vertAlign val="superscript"/>
        <sz val="10"/>
        <rFont val="Arial"/>
        <family val="2"/>
      </rPr>
      <t xml:space="preserve"> 1/</t>
    </r>
    <r>
      <rPr>
        <i/>
        <sz val="10"/>
        <rFont val="Arial"/>
        <family val="2"/>
      </rPr>
      <t xml:space="preserve"> Refers to Non-Resident Air Travel only.</t>
    </r>
  </si>
  <si>
    <t>SOURCES :    Ministry of Tourism, Antigua and Barbuda and The Caribbean Tourism Organization</t>
  </si>
  <si>
    <t>NUMBER OF VISITOR ARRIVALS TO ANTIGUA AND BARBUDA : 1990, 1995 and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</si>
</sst>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11"/>
      <color indexed="10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172" fontId="4" fillId="0" borderId="0" xfId="1" applyNumberFormat="1" applyFont="1" applyFill="1" applyBorder="1"/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0" xfId="0" applyFont="1" applyFill="1" applyBorder="1"/>
    <xf numFmtId="172" fontId="3" fillId="0" borderId="0" xfId="1" applyNumberFormat="1" applyFont="1" applyFill="1" applyBorder="1"/>
    <xf numFmtId="172" fontId="4" fillId="0" borderId="0" xfId="1" applyNumberFormat="1" applyFont="1" applyFill="1" applyBorder="1" applyAlignment="1">
      <alignment horizontal="right"/>
    </xf>
    <xf numFmtId="172" fontId="8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indent="4"/>
    </xf>
    <xf numFmtId="172" fontId="9" fillId="0" borderId="0" xfId="1" applyNumberFormat="1" applyFont="1" applyFill="1" applyBorder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5"/>
    </xf>
    <xf numFmtId="0" fontId="4" fillId="0" borderId="1" xfId="0" applyFont="1" applyBorder="1" applyAlignment="1">
      <alignment horizontal="left"/>
    </xf>
    <xf numFmtId="172" fontId="4" fillId="0" borderId="1" xfId="1" applyNumberFormat="1" applyFont="1" applyFill="1" applyBorder="1"/>
    <xf numFmtId="172" fontId="4" fillId="0" borderId="1" xfId="1" applyNumberFormat="1" applyFont="1" applyFill="1" applyBorder="1" applyAlignment="1">
      <alignment horizontal="center"/>
    </xf>
    <xf numFmtId="172" fontId="4" fillId="0" borderId="1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indent="6"/>
    </xf>
    <xf numFmtId="0" fontId="11" fillId="0" borderId="0" xfId="0" applyFont="1" applyBorder="1" applyAlignment="1"/>
    <xf numFmtId="0" fontId="5" fillId="0" borderId="0" xfId="0" applyFont="1" applyBorder="1" applyAlignment="1">
      <alignment horizontal="left" indent="6"/>
    </xf>
    <xf numFmtId="0" fontId="6" fillId="0" borderId="0" xfId="0" applyFont="1" applyBorder="1" applyAlignment="1">
      <alignment horizontal="left" vertical="center" indent="6"/>
    </xf>
    <xf numFmtId="0" fontId="12" fillId="0" borderId="0" xfId="0" applyFont="1" applyBorder="1" applyAlignment="1">
      <alignment horizontal="left" indent="5"/>
    </xf>
    <xf numFmtId="0" fontId="12" fillId="0" borderId="0" xfId="0" applyFont="1" applyBorder="1"/>
    <xf numFmtId="0" fontId="2" fillId="0" borderId="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1" xfId="0" quotePrefix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3F36-2BA2-4FE1-8EB4-3AF60A04E3C9}">
  <sheetPr transitionEvaluation="1"/>
  <dimension ref="A2:BN54"/>
  <sheetViews>
    <sheetView tabSelected="1" zoomScale="89" zoomScaleNormal="89" workbookViewId="0"/>
  </sheetViews>
  <sheetFormatPr defaultColWidth="8.90625" defaultRowHeight="13.8" x14ac:dyDescent="0.25"/>
  <cols>
    <col min="1" max="1" width="28.81640625" style="1" customWidth="1"/>
    <col min="2" max="3" width="7.81640625" style="1" customWidth="1"/>
    <col min="4" max="4" width="9.36328125" style="1" customWidth="1"/>
    <col min="5" max="8" width="7.81640625" style="1" customWidth="1"/>
    <col min="9" max="13" width="8.90625" style="1" customWidth="1"/>
    <col min="14" max="28" width="9.453125" style="1" customWidth="1"/>
    <col min="29" max="16384" width="8.90625" style="1"/>
  </cols>
  <sheetData>
    <row r="2" spans="1:66" s="4" customFormat="1" ht="18" customHeight="1" x14ac:dyDescent="0.3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66" s="4" customFormat="1" x14ac:dyDescent="0.25">
      <c r="A3" s="5"/>
      <c r="B3" s="5"/>
      <c r="C3" s="5"/>
    </row>
    <row r="4" spans="1:66" s="6" customFormat="1" ht="14.4" thickBot="1" x14ac:dyDescent="0.3">
      <c r="B4" s="4"/>
      <c r="C4" s="4"/>
      <c r="F4" s="7"/>
      <c r="G4" s="7"/>
      <c r="H4" s="7"/>
      <c r="I4" s="7"/>
      <c r="J4" s="7"/>
      <c r="K4" s="7"/>
      <c r="L4" s="37"/>
      <c r="M4" s="37"/>
      <c r="N4" s="8"/>
      <c r="O4" s="8"/>
      <c r="P4" s="8"/>
      <c r="Q4" s="8"/>
      <c r="R4" s="8"/>
      <c r="S4" s="8"/>
      <c r="T4" s="8"/>
      <c r="U4" s="8"/>
      <c r="V4" s="8"/>
      <c r="W4" s="7"/>
      <c r="X4" s="7"/>
      <c r="Y4" s="8"/>
      <c r="Z4" s="8"/>
      <c r="AA4" s="8"/>
      <c r="AB4" s="8" t="s">
        <v>0</v>
      </c>
    </row>
    <row r="5" spans="1:66" s="6" customFormat="1" ht="18" customHeight="1" x14ac:dyDescent="0.25">
      <c r="A5" s="9"/>
      <c r="B5" s="36"/>
      <c r="C5" s="36"/>
      <c r="D5" s="36"/>
      <c r="E5" s="36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66" s="11" customFormat="1" ht="18" customHeight="1" x14ac:dyDescent="0.25">
      <c r="B6" s="12">
        <v>1990</v>
      </c>
      <c r="C6" s="12">
        <v>1995</v>
      </c>
      <c r="D6" s="12">
        <v>2000</v>
      </c>
      <c r="E6" s="12">
        <v>2001</v>
      </c>
      <c r="F6" s="12">
        <v>2002</v>
      </c>
      <c r="G6" s="13">
        <v>2003</v>
      </c>
      <c r="H6" s="13">
        <v>2004</v>
      </c>
      <c r="I6" s="13">
        <v>2005</v>
      </c>
      <c r="J6" s="13">
        <v>2006</v>
      </c>
      <c r="K6" s="13">
        <v>2007</v>
      </c>
      <c r="L6" s="13">
        <v>2008</v>
      </c>
      <c r="M6" s="13">
        <v>2009</v>
      </c>
      <c r="N6" s="13">
        <v>2010</v>
      </c>
      <c r="O6" s="13">
        <v>2011</v>
      </c>
      <c r="P6" s="13">
        <v>2012</v>
      </c>
      <c r="Q6" s="13">
        <v>2013</v>
      </c>
      <c r="R6" s="13">
        <v>2014</v>
      </c>
      <c r="S6" s="13">
        <v>2015</v>
      </c>
      <c r="T6" s="13">
        <v>2016</v>
      </c>
      <c r="U6" s="13">
        <v>2017</v>
      </c>
      <c r="V6" s="13">
        <v>2018</v>
      </c>
      <c r="W6" s="13">
        <v>2019</v>
      </c>
      <c r="X6" s="13">
        <v>2020</v>
      </c>
      <c r="Y6" s="13">
        <v>2021</v>
      </c>
      <c r="Z6" s="13">
        <v>2022</v>
      </c>
      <c r="AA6" s="13">
        <v>2023</v>
      </c>
      <c r="AB6" s="13">
        <v>2024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s="6" customFormat="1" x14ac:dyDescent="0.25">
      <c r="B7" s="14"/>
      <c r="C7" s="14"/>
      <c r="D7" s="14"/>
      <c r="E7" s="14"/>
      <c r="F7" s="14"/>
    </row>
    <row r="8" spans="1:66" s="4" customFormat="1" x14ac:dyDescent="0.25">
      <c r="A8" s="4" t="s">
        <v>1</v>
      </c>
      <c r="B8" s="15">
        <f>B10+B36</f>
        <v>490641</v>
      </c>
      <c r="C8" s="15">
        <f>C10+C36</f>
        <v>480270</v>
      </c>
      <c r="D8" s="15">
        <f>D10+D36</f>
        <v>691322</v>
      </c>
      <c r="E8" s="15">
        <f t="shared" ref="E8:X8" si="0">E10+E36</f>
        <v>609209</v>
      </c>
      <c r="F8" s="15">
        <f t="shared" si="0"/>
        <v>514364</v>
      </c>
      <c r="G8" s="15">
        <f t="shared" si="0"/>
        <v>609718</v>
      </c>
      <c r="H8" s="15">
        <f t="shared" si="0"/>
        <v>768550</v>
      </c>
      <c r="I8" s="15">
        <f t="shared" si="0"/>
        <v>712235</v>
      </c>
      <c r="J8" s="15">
        <f t="shared" si="0"/>
        <v>746833.3</v>
      </c>
      <c r="K8" s="15">
        <f t="shared" si="0"/>
        <v>959276</v>
      </c>
      <c r="L8" s="15">
        <f t="shared" si="0"/>
        <v>874645</v>
      </c>
      <c r="M8" s="15">
        <f t="shared" si="0"/>
        <v>964614</v>
      </c>
      <c r="N8" s="15">
        <f t="shared" si="0"/>
        <v>813464</v>
      </c>
      <c r="O8" s="15">
        <f t="shared" si="0"/>
        <v>872229</v>
      </c>
      <c r="P8" s="15">
        <f t="shared" si="0"/>
        <v>847196</v>
      </c>
      <c r="Q8" s="15">
        <f t="shared" si="0"/>
        <v>795323</v>
      </c>
      <c r="R8" s="15">
        <f t="shared" si="0"/>
        <v>789580</v>
      </c>
      <c r="S8" s="15">
        <f t="shared" si="0"/>
        <v>912847</v>
      </c>
      <c r="T8" s="15">
        <f t="shared" si="0"/>
        <v>891427</v>
      </c>
      <c r="U8" s="15">
        <f t="shared" si="0"/>
        <v>1059724</v>
      </c>
      <c r="V8" s="15">
        <f t="shared" si="0"/>
        <v>1082408</v>
      </c>
      <c r="W8" s="15">
        <f t="shared" si="0"/>
        <v>1053590</v>
      </c>
      <c r="X8" s="15">
        <f t="shared" si="0"/>
        <v>397777</v>
      </c>
      <c r="Y8" s="15">
        <f>Y10+Y36</f>
        <v>255684</v>
      </c>
      <c r="Z8" s="15">
        <f>Z10+Z36</f>
        <v>654488</v>
      </c>
      <c r="AA8" s="15">
        <f>AA10+AA36</f>
        <v>955346</v>
      </c>
      <c r="AB8" s="15">
        <f>AB10+AB36</f>
        <v>1156209</v>
      </c>
    </row>
    <row r="9" spans="1:66" s="6" customForma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66" s="6" customFormat="1" x14ac:dyDescent="0.25">
      <c r="A10" s="6" t="s">
        <v>3</v>
      </c>
      <c r="B10" s="2">
        <f>B12+B30</f>
        <v>230175</v>
      </c>
      <c r="C10" s="2">
        <f>C12+C30</f>
        <v>241640</v>
      </c>
      <c r="D10" s="2">
        <f>D12+D30</f>
        <v>254025</v>
      </c>
      <c r="E10" s="2">
        <f t="shared" ref="E10:X10" si="1">E12+E30</f>
        <v>200409</v>
      </c>
      <c r="F10" s="2">
        <f t="shared" si="1"/>
        <v>204664</v>
      </c>
      <c r="G10" s="2">
        <f t="shared" si="1"/>
        <v>224032</v>
      </c>
      <c r="H10" s="2">
        <f t="shared" si="1"/>
        <v>245797</v>
      </c>
      <c r="I10" s="2">
        <f t="shared" si="1"/>
        <v>245384</v>
      </c>
      <c r="J10" s="2">
        <f t="shared" si="1"/>
        <v>275210.3</v>
      </c>
      <c r="K10" s="2">
        <f t="shared" si="1"/>
        <v>286488</v>
      </c>
      <c r="L10" s="2">
        <f t="shared" si="1"/>
        <v>291757</v>
      </c>
      <c r="M10" s="2">
        <f t="shared" si="1"/>
        <v>251822</v>
      </c>
      <c r="N10" s="2">
        <f t="shared" si="1"/>
        <v>255829</v>
      </c>
      <c r="O10" s="2">
        <f t="shared" si="1"/>
        <v>265734</v>
      </c>
      <c r="P10" s="2">
        <f t="shared" si="1"/>
        <v>275043</v>
      </c>
      <c r="Q10" s="2">
        <f t="shared" si="1"/>
        <v>261333</v>
      </c>
      <c r="R10" s="2">
        <f t="shared" si="1"/>
        <v>267238</v>
      </c>
      <c r="S10" s="2">
        <f t="shared" si="1"/>
        <v>268533</v>
      </c>
      <c r="T10" s="2">
        <f t="shared" si="1"/>
        <v>282924</v>
      </c>
      <c r="U10" s="2">
        <f t="shared" si="1"/>
        <v>266863</v>
      </c>
      <c r="V10" s="2">
        <f t="shared" si="1"/>
        <v>287804</v>
      </c>
      <c r="W10" s="2">
        <f t="shared" si="1"/>
        <v>320064</v>
      </c>
      <c r="X10" s="2">
        <f t="shared" si="1"/>
        <v>138351</v>
      </c>
      <c r="Y10" s="2">
        <f>Y12+Y30</f>
        <v>175078</v>
      </c>
      <c r="Z10" s="2">
        <f>Z12+Z30</f>
        <v>277217</v>
      </c>
      <c r="AA10" s="2">
        <f>AA12+AA30</f>
        <v>300474</v>
      </c>
      <c r="AB10" s="2">
        <f>AB12+AB30</f>
        <v>348270</v>
      </c>
    </row>
    <row r="11" spans="1:66" s="6" customForma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66" s="6" customFormat="1" ht="16.2" x14ac:dyDescent="0.25">
      <c r="A12" s="6" t="s">
        <v>4</v>
      </c>
      <c r="B12" s="2">
        <f>+B14+B15+B16+B20+B26+B28</f>
        <v>184248</v>
      </c>
      <c r="C12" s="2">
        <f>+C14+C15+C16+C20+C26+C28</f>
        <v>192373</v>
      </c>
      <c r="D12" s="2">
        <f t="shared" ref="D12:I12" si="2">+D14+D15+D16+D20+D28</f>
        <v>206871</v>
      </c>
      <c r="E12" s="2">
        <f t="shared" si="2"/>
        <v>193176</v>
      </c>
      <c r="F12" s="2">
        <f t="shared" si="2"/>
        <v>198085</v>
      </c>
      <c r="G12" s="2">
        <f t="shared" si="2"/>
        <v>224032</v>
      </c>
      <c r="H12" s="2">
        <f t="shared" si="2"/>
        <v>245797</v>
      </c>
      <c r="I12" s="2">
        <f t="shared" si="2"/>
        <v>245384</v>
      </c>
      <c r="J12" s="2">
        <f>+J14+J15+J16+J20+J28+J26</f>
        <v>253679.3</v>
      </c>
      <c r="K12" s="2">
        <f t="shared" ref="K12:X12" si="3">+K14+K15+K16+K20+K28+K26</f>
        <v>261802</v>
      </c>
      <c r="L12" s="2">
        <f t="shared" si="3"/>
        <v>265844</v>
      </c>
      <c r="M12" s="2">
        <f t="shared" si="3"/>
        <v>234410</v>
      </c>
      <c r="N12" s="2">
        <f t="shared" si="3"/>
        <v>229943</v>
      </c>
      <c r="O12" s="2">
        <f t="shared" si="3"/>
        <v>241331</v>
      </c>
      <c r="P12" s="2">
        <f t="shared" si="3"/>
        <v>246926</v>
      </c>
      <c r="Q12" s="2">
        <f t="shared" si="3"/>
        <v>243219</v>
      </c>
      <c r="R12" s="2">
        <f t="shared" si="3"/>
        <v>249316</v>
      </c>
      <c r="S12" s="2">
        <f t="shared" si="3"/>
        <v>250450</v>
      </c>
      <c r="T12" s="2">
        <f t="shared" si="3"/>
        <v>265187</v>
      </c>
      <c r="U12" s="2">
        <f t="shared" si="3"/>
        <v>247320</v>
      </c>
      <c r="V12" s="2">
        <f t="shared" si="3"/>
        <v>268949</v>
      </c>
      <c r="W12" s="2">
        <f t="shared" si="3"/>
        <v>300990</v>
      </c>
      <c r="X12" s="2">
        <f t="shared" si="3"/>
        <v>125083</v>
      </c>
      <c r="Y12" s="2">
        <f>+Y14+Y15+Y16+Y20+Y28+Y26</f>
        <v>169469</v>
      </c>
      <c r="Z12" s="2">
        <f>+Z14+Z15+Z16+Z20+Z28+Z26</f>
        <v>265119</v>
      </c>
      <c r="AA12" s="2">
        <f>+AA14+AA15+AA16+AA20+AA28+AA26</f>
        <v>281896</v>
      </c>
      <c r="AB12" s="2">
        <f>+AB14+AB15+AB16+AB20+AB28+AB26</f>
        <v>330281</v>
      </c>
    </row>
    <row r="13" spans="1:66" s="6" customFormat="1" ht="16.2" x14ac:dyDescent="0.35">
      <c r="B13" s="2"/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66" s="6" customFormat="1" x14ac:dyDescent="0.25">
      <c r="A14" s="18" t="s">
        <v>5</v>
      </c>
      <c r="B14" s="2">
        <v>80812</v>
      </c>
      <c r="C14" s="2">
        <v>62703</v>
      </c>
      <c r="D14" s="2">
        <v>59012</v>
      </c>
      <c r="E14" s="2">
        <v>60176</v>
      </c>
      <c r="F14" s="2">
        <v>60680</v>
      </c>
      <c r="G14" s="2">
        <v>64363</v>
      </c>
      <c r="H14" s="2">
        <v>70534</v>
      </c>
      <c r="I14" s="2">
        <v>68527</v>
      </c>
      <c r="J14" s="2">
        <v>73497</v>
      </c>
      <c r="K14" s="2">
        <v>78698</v>
      </c>
      <c r="L14" s="2">
        <v>84032</v>
      </c>
      <c r="M14" s="2">
        <v>82068</v>
      </c>
      <c r="N14" s="2">
        <v>81598</v>
      </c>
      <c r="O14" s="2">
        <v>84832</v>
      </c>
      <c r="P14" s="2">
        <v>93214</v>
      </c>
      <c r="Q14" s="2">
        <v>88619</v>
      </c>
      <c r="R14" s="2">
        <v>95332</v>
      </c>
      <c r="S14" s="2">
        <v>94617</v>
      </c>
      <c r="T14" s="2">
        <v>108652</v>
      </c>
      <c r="U14" s="2">
        <v>96347</v>
      </c>
      <c r="V14" s="2">
        <v>104103</v>
      </c>
      <c r="W14" s="2">
        <v>123553</v>
      </c>
      <c r="X14" s="2">
        <v>60319</v>
      </c>
      <c r="Y14" s="2">
        <v>102495</v>
      </c>
      <c r="Z14" s="2">
        <v>129521</v>
      </c>
      <c r="AA14" s="2">
        <v>137157</v>
      </c>
      <c r="AB14" s="2">
        <v>173183</v>
      </c>
    </row>
    <row r="15" spans="1:66" s="6" customFormat="1" x14ac:dyDescent="0.25">
      <c r="A15" s="18" t="s">
        <v>6</v>
      </c>
      <c r="B15" s="2">
        <v>15175</v>
      </c>
      <c r="C15" s="2">
        <v>12153</v>
      </c>
      <c r="D15" s="2">
        <v>14007</v>
      </c>
      <c r="E15" s="2">
        <v>12839</v>
      </c>
      <c r="F15" s="2">
        <v>10184</v>
      </c>
      <c r="G15" s="2">
        <v>8603</v>
      </c>
      <c r="H15" s="2">
        <v>9452</v>
      </c>
      <c r="I15" s="2">
        <v>9855</v>
      </c>
      <c r="J15" s="2">
        <v>10053</v>
      </c>
      <c r="K15" s="2">
        <v>10489</v>
      </c>
      <c r="L15" s="2">
        <v>13189</v>
      </c>
      <c r="M15" s="2">
        <v>12947</v>
      </c>
      <c r="N15" s="2">
        <v>17818</v>
      </c>
      <c r="O15" s="2">
        <v>22403</v>
      </c>
      <c r="P15" s="2">
        <v>24185</v>
      </c>
      <c r="Q15" s="2">
        <v>30235</v>
      </c>
      <c r="R15" s="2">
        <v>27701</v>
      </c>
      <c r="S15" s="2">
        <v>23270</v>
      </c>
      <c r="T15" s="2">
        <v>21196</v>
      </c>
      <c r="U15" s="2">
        <v>22932</v>
      </c>
      <c r="V15" s="2">
        <v>38087</v>
      </c>
      <c r="W15" s="2">
        <v>37225</v>
      </c>
      <c r="X15" s="2">
        <v>15716</v>
      </c>
      <c r="Y15" s="2">
        <v>4055</v>
      </c>
      <c r="Z15" s="2">
        <v>17611</v>
      </c>
      <c r="AA15" s="2">
        <v>28775</v>
      </c>
      <c r="AB15" s="2">
        <v>30912</v>
      </c>
    </row>
    <row r="16" spans="1:66" s="6" customFormat="1" x14ac:dyDescent="0.25">
      <c r="A16" s="18" t="s">
        <v>7</v>
      </c>
      <c r="B16" s="2">
        <f>SUM(B17:B18)</f>
        <v>50592</v>
      </c>
      <c r="C16" s="2">
        <f>SUM(C17:C18)</f>
        <v>72344</v>
      </c>
      <c r="D16" s="2">
        <f>SUM(D17:D18)</f>
        <v>90049</v>
      </c>
      <c r="E16" s="2">
        <f>SUM(E17:E18)</f>
        <v>78115</v>
      </c>
      <c r="F16" s="2">
        <f t="shared" ref="F16:AB16" si="4">SUM(F17:F18)</f>
        <v>81807</v>
      </c>
      <c r="G16" s="2">
        <f t="shared" si="4"/>
        <v>98665</v>
      </c>
      <c r="H16" s="2">
        <f t="shared" si="4"/>
        <v>113517</v>
      </c>
      <c r="I16" s="2">
        <f t="shared" si="4"/>
        <v>108268</v>
      </c>
      <c r="J16" s="2">
        <f t="shared" si="4"/>
        <v>106687</v>
      </c>
      <c r="K16" s="2">
        <f t="shared" si="4"/>
        <v>115454</v>
      </c>
      <c r="L16" s="2">
        <f t="shared" si="4"/>
        <v>110266</v>
      </c>
      <c r="M16" s="2">
        <f t="shared" si="4"/>
        <v>93442</v>
      </c>
      <c r="N16" s="2">
        <f t="shared" si="4"/>
        <v>88945</v>
      </c>
      <c r="O16" s="2">
        <f t="shared" si="4"/>
        <v>92097</v>
      </c>
      <c r="P16" s="2">
        <f t="shared" si="4"/>
        <v>89909</v>
      </c>
      <c r="Q16" s="2">
        <f t="shared" si="4"/>
        <v>88337</v>
      </c>
      <c r="R16" s="2">
        <f t="shared" si="4"/>
        <v>91277</v>
      </c>
      <c r="S16" s="2">
        <f t="shared" si="4"/>
        <v>96250</v>
      </c>
      <c r="T16" s="2">
        <f t="shared" si="4"/>
        <v>95956</v>
      </c>
      <c r="U16" s="2">
        <f t="shared" si="4"/>
        <v>90414</v>
      </c>
      <c r="V16" s="2">
        <f t="shared" si="4"/>
        <v>88690</v>
      </c>
      <c r="W16" s="2">
        <f t="shared" si="4"/>
        <v>98192</v>
      </c>
      <c r="X16" s="2">
        <f t="shared" si="4"/>
        <v>38685</v>
      </c>
      <c r="Y16" s="2">
        <f t="shared" si="4"/>
        <v>52645</v>
      </c>
      <c r="Z16" s="2">
        <f t="shared" si="4"/>
        <v>90010</v>
      </c>
      <c r="AA16" s="2">
        <f t="shared" si="4"/>
        <v>79939</v>
      </c>
      <c r="AB16" s="2">
        <f t="shared" si="4"/>
        <v>84274</v>
      </c>
    </row>
    <row r="17" spans="1:28" s="6" customFormat="1" x14ac:dyDescent="0.25">
      <c r="A17" s="19" t="s">
        <v>8</v>
      </c>
      <c r="B17" s="2">
        <v>27193</v>
      </c>
      <c r="C17" s="2">
        <v>47106</v>
      </c>
      <c r="D17" s="2">
        <v>74957</v>
      </c>
      <c r="E17" s="2">
        <v>67785</v>
      </c>
      <c r="F17" s="2">
        <v>72401</v>
      </c>
      <c r="G17" s="2">
        <v>83447</v>
      </c>
      <c r="H17" s="2">
        <v>98101</v>
      </c>
      <c r="I17" s="2">
        <v>92518</v>
      </c>
      <c r="J17" s="2">
        <v>89564</v>
      </c>
      <c r="K17" s="2">
        <v>96801</v>
      </c>
      <c r="L17" s="2">
        <v>89514</v>
      </c>
      <c r="M17" s="2">
        <v>73251</v>
      </c>
      <c r="N17" s="2">
        <v>66623</v>
      </c>
      <c r="O17" s="2">
        <v>69184</v>
      </c>
      <c r="P17" s="2">
        <v>68677</v>
      </c>
      <c r="Q17" s="2">
        <v>68854</v>
      </c>
      <c r="R17" s="2">
        <v>71193</v>
      </c>
      <c r="S17" s="2">
        <v>77890</v>
      </c>
      <c r="T17" s="2">
        <v>76512</v>
      </c>
      <c r="U17" s="2">
        <v>75650</v>
      </c>
      <c r="V17" s="2">
        <v>70607</v>
      </c>
      <c r="W17" s="2">
        <v>76837</v>
      </c>
      <c r="X17" s="2">
        <v>31765</v>
      </c>
      <c r="Y17" s="2">
        <v>48328</v>
      </c>
      <c r="Z17" s="2">
        <v>79900</v>
      </c>
      <c r="AA17" s="2">
        <v>68278</v>
      </c>
      <c r="AB17" s="2">
        <v>70848</v>
      </c>
    </row>
    <row r="18" spans="1:28" s="6" customFormat="1" x14ac:dyDescent="0.25">
      <c r="A18" s="18" t="s">
        <v>10</v>
      </c>
      <c r="B18" s="2">
        <v>23399</v>
      </c>
      <c r="C18" s="2">
        <v>25238</v>
      </c>
      <c r="D18" s="2">
        <v>15092</v>
      </c>
      <c r="E18" s="2">
        <v>10330</v>
      </c>
      <c r="F18" s="2">
        <v>9406</v>
      </c>
      <c r="G18" s="2">
        <v>15218</v>
      </c>
      <c r="H18" s="2">
        <v>15416</v>
      </c>
      <c r="I18" s="2">
        <v>15750</v>
      </c>
      <c r="J18" s="2">
        <v>17123</v>
      </c>
      <c r="K18" s="2">
        <v>18653</v>
      </c>
      <c r="L18" s="2">
        <v>20752</v>
      </c>
      <c r="M18" s="2">
        <v>20191</v>
      </c>
      <c r="N18" s="2">
        <v>22322</v>
      </c>
      <c r="O18" s="2">
        <v>22913</v>
      </c>
      <c r="P18" s="2">
        <v>21232</v>
      </c>
      <c r="Q18" s="2">
        <v>19483</v>
      </c>
      <c r="R18" s="2">
        <v>20084</v>
      </c>
      <c r="S18" s="2">
        <v>18360</v>
      </c>
      <c r="T18" s="2">
        <v>19444</v>
      </c>
      <c r="U18" s="2">
        <v>14764</v>
      </c>
      <c r="V18" s="2">
        <v>18083</v>
      </c>
      <c r="W18" s="2">
        <v>21355</v>
      </c>
      <c r="X18" s="2">
        <v>6920</v>
      </c>
      <c r="Y18" s="2">
        <v>4317</v>
      </c>
      <c r="Z18" s="2">
        <v>10110</v>
      </c>
      <c r="AA18" s="2">
        <v>11661</v>
      </c>
      <c r="AB18" s="2">
        <v>13426</v>
      </c>
    </row>
    <row r="19" spans="1:28" s="6" customForma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6" customFormat="1" x14ac:dyDescent="0.25">
      <c r="A20" s="6" t="s">
        <v>11</v>
      </c>
      <c r="B20" s="2">
        <v>34193</v>
      </c>
      <c r="C20" s="2">
        <v>36522</v>
      </c>
      <c r="D20" s="2">
        <v>38920</v>
      </c>
      <c r="E20" s="2">
        <v>34260</v>
      </c>
      <c r="F20" s="2">
        <v>38721</v>
      </c>
      <c r="G20" s="2">
        <v>47588</v>
      </c>
      <c r="H20" s="2">
        <v>48933</v>
      </c>
      <c r="I20" s="2">
        <v>49011</v>
      </c>
      <c r="J20" s="2">
        <v>59004.3</v>
      </c>
      <c r="K20" s="2">
        <v>50323</v>
      </c>
      <c r="L20" s="2">
        <v>52954</v>
      </c>
      <c r="M20" s="2">
        <v>41546</v>
      </c>
      <c r="N20" s="2">
        <v>37505</v>
      </c>
      <c r="O20" s="2">
        <v>37887</v>
      </c>
      <c r="P20" s="2">
        <v>35249</v>
      </c>
      <c r="Q20" s="2">
        <v>31645</v>
      </c>
      <c r="R20" s="2">
        <v>30282</v>
      </c>
      <c r="S20" s="2">
        <v>30460</v>
      </c>
      <c r="T20" s="2">
        <v>33898</v>
      </c>
      <c r="U20" s="2">
        <v>31978</v>
      </c>
      <c r="V20" s="2">
        <v>32254</v>
      </c>
      <c r="W20" s="2">
        <v>34468</v>
      </c>
      <c r="X20" s="2">
        <v>8007</v>
      </c>
      <c r="Y20" s="2">
        <v>7868</v>
      </c>
      <c r="Z20" s="2">
        <v>23315</v>
      </c>
      <c r="AA20" s="2">
        <v>29956</v>
      </c>
      <c r="AB20" s="2">
        <v>32431</v>
      </c>
    </row>
    <row r="21" spans="1:28" s="6" customForma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s="6" customFormat="1" x14ac:dyDescent="0.25">
      <c r="A22" s="20" t="s">
        <v>12</v>
      </c>
      <c r="B22" s="2" t="s">
        <v>9</v>
      </c>
      <c r="C22" s="2" t="s">
        <v>9</v>
      </c>
      <c r="D22" s="2" t="s">
        <v>9</v>
      </c>
      <c r="E22" s="2" t="s">
        <v>9</v>
      </c>
      <c r="F22" s="2">
        <f>3895+5993+707+3219+34+4641+4048+2323+1007+76+5772</f>
        <v>31715</v>
      </c>
      <c r="G22" s="2">
        <v>18710</v>
      </c>
      <c r="H22" s="2">
        <v>35936</v>
      </c>
      <c r="I22" s="2" t="s">
        <v>9</v>
      </c>
      <c r="J22" s="2">
        <v>48903</v>
      </c>
      <c r="K22" s="2">
        <v>42061</v>
      </c>
      <c r="L22" s="2">
        <v>43609</v>
      </c>
      <c r="M22" s="2">
        <v>33381</v>
      </c>
      <c r="N22" s="2">
        <v>30505</v>
      </c>
      <c r="O22" s="2">
        <v>27777</v>
      </c>
      <c r="P22" s="2">
        <v>25688</v>
      </c>
      <c r="Q22" s="2">
        <v>25179</v>
      </c>
      <c r="R22" s="2">
        <v>24301</v>
      </c>
      <c r="S22" s="2">
        <v>24993</v>
      </c>
      <c r="T22" s="2">
        <v>27803</v>
      </c>
      <c r="U22" s="2">
        <v>27707</v>
      </c>
      <c r="V22" s="2">
        <v>26922</v>
      </c>
      <c r="W22" s="2">
        <v>28938</v>
      </c>
      <c r="X22" s="2">
        <v>6777</v>
      </c>
      <c r="Y22" s="2">
        <v>6795</v>
      </c>
      <c r="Z22" s="2">
        <v>19898</v>
      </c>
      <c r="AA22" s="2">
        <v>25903</v>
      </c>
      <c r="AB22" s="2">
        <v>28186</v>
      </c>
    </row>
    <row r="23" spans="1:28" s="6" customFormat="1" x14ac:dyDescent="0.25">
      <c r="A23" s="1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6" customFormat="1" x14ac:dyDescent="0.25">
      <c r="A24" s="6" t="s">
        <v>13</v>
      </c>
      <c r="B24" s="2" t="s">
        <v>9</v>
      </c>
      <c r="C24" s="2" t="s">
        <v>9</v>
      </c>
      <c r="D24" s="2" t="s">
        <v>9</v>
      </c>
      <c r="E24" s="2" t="s">
        <v>9</v>
      </c>
      <c r="F24" s="2">
        <f>+F20-F22</f>
        <v>7006</v>
      </c>
      <c r="G24" s="2">
        <f>+G20-G22</f>
        <v>28878</v>
      </c>
      <c r="H24" s="2">
        <f>+H20-H22</f>
        <v>12997</v>
      </c>
      <c r="I24" s="2" t="s">
        <v>9</v>
      </c>
      <c r="J24" s="2">
        <v>10101.299999999999</v>
      </c>
      <c r="K24" s="2">
        <v>8262</v>
      </c>
      <c r="L24" s="2">
        <v>9345</v>
      </c>
      <c r="M24" s="2">
        <v>8165</v>
      </c>
      <c r="N24" s="2">
        <v>7452</v>
      </c>
      <c r="O24" s="2">
        <v>2537</v>
      </c>
      <c r="P24" s="2">
        <v>2269</v>
      </c>
      <c r="Q24" s="2">
        <v>6466</v>
      </c>
      <c r="R24" s="2">
        <v>5981</v>
      </c>
      <c r="S24" s="2">
        <v>5467</v>
      </c>
      <c r="T24" s="2">
        <v>6095</v>
      </c>
      <c r="U24" s="2">
        <v>5987</v>
      </c>
      <c r="V24" s="2">
        <v>5332</v>
      </c>
      <c r="W24" s="2">
        <v>5530</v>
      </c>
      <c r="X24" s="2">
        <v>1230</v>
      </c>
      <c r="Y24" s="2">
        <v>1073</v>
      </c>
      <c r="Z24" s="2">
        <v>3417</v>
      </c>
      <c r="AA24" s="2">
        <v>4053</v>
      </c>
      <c r="AB24" s="2">
        <v>4245</v>
      </c>
    </row>
    <row r="25" spans="1:28" s="6" customFormat="1" x14ac:dyDescent="0.25">
      <c r="A25" s="1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6" customFormat="1" x14ac:dyDescent="0.25">
      <c r="A26" s="6" t="s">
        <v>14</v>
      </c>
      <c r="B26" s="2" t="s">
        <v>9</v>
      </c>
      <c r="C26" s="2">
        <v>972</v>
      </c>
      <c r="D26" s="2">
        <v>1695</v>
      </c>
      <c r="E26" s="2">
        <v>994</v>
      </c>
      <c r="F26" s="2">
        <v>981</v>
      </c>
      <c r="G26" s="2">
        <v>1009</v>
      </c>
      <c r="H26" s="2">
        <v>740</v>
      </c>
      <c r="I26" s="2" t="s">
        <v>9</v>
      </c>
      <c r="J26" s="2">
        <v>1009</v>
      </c>
      <c r="K26" s="2">
        <v>932</v>
      </c>
      <c r="L26" s="2">
        <v>1194</v>
      </c>
      <c r="M26" s="2">
        <v>1440</v>
      </c>
      <c r="N26" s="2">
        <v>1201</v>
      </c>
      <c r="O26" s="2">
        <v>1082</v>
      </c>
      <c r="P26" s="2">
        <v>1177</v>
      </c>
      <c r="Q26" s="2">
        <v>1201</v>
      </c>
      <c r="R26" s="2">
        <v>1156</v>
      </c>
      <c r="S26" s="2">
        <v>2084</v>
      </c>
      <c r="T26" s="2">
        <v>1660</v>
      </c>
      <c r="U26" s="2">
        <v>1404</v>
      </c>
      <c r="V26" s="2">
        <v>1205</v>
      </c>
      <c r="W26" s="2">
        <v>1596</v>
      </c>
      <c r="X26" s="2">
        <v>532</v>
      </c>
      <c r="Y26" s="2">
        <v>537</v>
      </c>
      <c r="Z26" s="2">
        <v>633</v>
      </c>
      <c r="AA26" s="2">
        <v>793</v>
      </c>
      <c r="AB26" s="2">
        <v>1100</v>
      </c>
    </row>
    <row r="27" spans="1:28" s="6" customFormat="1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6" customFormat="1" x14ac:dyDescent="0.25">
      <c r="A28" s="6" t="s">
        <v>15</v>
      </c>
      <c r="B28" s="2">
        <v>3476</v>
      </c>
      <c r="C28" s="2">
        <v>7679</v>
      </c>
      <c r="D28" s="2">
        <v>4883</v>
      </c>
      <c r="E28" s="2">
        <v>7786</v>
      </c>
      <c r="F28" s="2">
        <v>6693</v>
      </c>
      <c r="G28" s="2">
        <v>4813</v>
      </c>
      <c r="H28" s="2">
        <v>3361</v>
      </c>
      <c r="I28" s="2">
        <v>9723</v>
      </c>
      <c r="J28" s="2">
        <v>3429</v>
      </c>
      <c r="K28" s="2">
        <v>5906</v>
      </c>
      <c r="L28" s="2">
        <v>4209</v>
      </c>
      <c r="M28" s="2">
        <v>2967</v>
      </c>
      <c r="N28" s="2">
        <v>2876</v>
      </c>
      <c r="O28" s="2">
        <v>3030</v>
      </c>
      <c r="P28" s="2">
        <v>3192</v>
      </c>
      <c r="Q28" s="2">
        <v>3182</v>
      </c>
      <c r="R28" s="2">
        <v>3568</v>
      </c>
      <c r="S28" s="2">
        <v>3769</v>
      </c>
      <c r="T28" s="2">
        <v>3825</v>
      </c>
      <c r="U28" s="2">
        <v>4245</v>
      </c>
      <c r="V28" s="2">
        <v>4610</v>
      </c>
      <c r="W28" s="2">
        <v>5956</v>
      </c>
      <c r="X28" s="2">
        <v>1824</v>
      </c>
      <c r="Y28" s="2">
        <v>1869</v>
      </c>
      <c r="Z28" s="2">
        <v>4029</v>
      </c>
      <c r="AA28" s="2">
        <v>5276</v>
      </c>
      <c r="AB28" s="2">
        <v>8381</v>
      </c>
    </row>
    <row r="29" spans="1:28" s="6" customFormat="1" x14ac:dyDescent="0.25">
      <c r="B29" s="2"/>
      <c r="C29" s="2"/>
      <c r="D29" s="22"/>
      <c r="E29" s="22"/>
      <c r="F29" s="2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s="6" customFormat="1" x14ac:dyDescent="0.25">
      <c r="A30" s="23" t="s">
        <v>16</v>
      </c>
      <c r="B30" s="2">
        <f>SUM(B32:B34)</f>
        <v>45927</v>
      </c>
      <c r="C30" s="2">
        <f>SUM(C32:C34)</f>
        <v>49267</v>
      </c>
      <c r="D30" s="2">
        <f>SUM(D32:D34)</f>
        <v>47154</v>
      </c>
      <c r="E30" s="2">
        <f t="shared" ref="E30:AB30" si="5">SUM(E32:E34)</f>
        <v>7233</v>
      </c>
      <c r="F30" s="2">
        <f t="shared" si="5"/>
        <v>6579</v>
      </c>
      <c r="G30" s="2" t="s">
        <v>2</v>
      </c>
      <c r="H30" s="2" t="s">
        <v>2</v>
      </c>
      <c r="I30" s="2" t="s">
        <v>2</v>
      </c>
      <c r="J30" s="2">
        <f t="shared" si="5"/>
        <v>21531</v>
      </c>
      <c r="K30" s="2">
        <f t="shared" si="5"/>
        <v>24686</v>
      </c>
      <c r="L30" s="2">
        <f t="shared" si="5"/>
        <v>25913</v>
      </c>
      <c r="M30" s="2">
        <f t="shared" si="5"/>
        <v>17412</v>
      </c>
      <c r="N30" s="2">
        <f t="shared" si="5"/>
        <v>25886</v>
      </c>
      <c r="O30" s="2">
        <f t="shared" si="5"/>
        <v>24403</v>
      </c>
      <c r="P30" s="2">
        <f t="shared" si="5"/>
        <v>28117</v>
      </c>
      <c r="Q30" s="2">
        <f t="shared" si="5"/>
        <v>18114</v>
      </c>
      <c r="R30" s="2">
        <f t="shared" si="5"/>
        <v>17922</v>
      </c>
      <c r="S30" s="2">
        <f t="shared" si="5"/>
        <v>18083</v>
      </c>
      <c r="T30" s="2">
        <f t="shared" si="5"/>
        <v>17737</v>
      </c>
      <c r="U30" s="2">
        <f t="shared" si="5"/>
        <v>19543</v>
      </c>
      <c r="V30" s="2">
        <f t="shared" si="5"/>
        <v>18855</v>
      </c>
      <c r="W30" s="2">
        <f t="shared" si="5"/>
        <v>19074</v>
      </c>
      <c r="X30" s="2">
        <f t="shared" si="5"/>
        <v>13268</v>
      </c>
      <c r="Y30" s="2">
        <f t="shared" si="5"/>
        <v>5609</v>
      </c>
      <c r="Z30" s="2">
        <f t="shared" si="5"/>
        <v>12098</v>
      </c>
      <c r="AA30" s="2">
        <f t="shared" si="5"/>
        <v>18578</v>
      </c>
      <c r="AB30" s="2">
        <f t="shared" si="5"/>
        <v>17989</v>
      </c>
    </row>
    <row r="31" spans="1:28" s="6" customFormat="1" x14ac:dyDescent="0.25">
      <c r="A31" s="23"/>
      <c r="B31" s="2"/>
      <c r="C31" s="2"/>
      <c r="D31" s="2"/>
      <c r="E31" s="16"/>
      <c r="F31" s="16" t="s">
        <v>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s="6" customFormat="1" x14ac:dyDescent="0.25">
      <c r="A32" s="24" t="s">
        <v>17</v>
      </c>
      <c r="B32" s="2">
        <v>24459</v>
      </c>
      <c r="C32" s="2">
        <v>20682</v>
      </c>
      <c r="D32" s="16">
        <v>17356</v>
      </c>
      <c r="E32" s="16" t="s">
        <v>2</v>
      </c>
      <c r="F32" s="16" t="s">
        <v>2</v>
      </c>
      <c r="G32" s="16" t="s">
        <v>2</v>
      </c>
      <c r="H32" s="16" t="s">
        <v>2</v>
      </c>
      <c r="I32" s="16" t="s">
        <v>2</v>
      </c>
      <c r="J32" s="16">
        <v>21531</v>
      </c>
      <c r="K32" s="16">
        <v>24686</v>
      </c>
      <c r="L32" s="16">
        <v>25913</v>
      </c>
      <c r="M32" s="16">
        <v>17412</v>
      </c>
      <c r="N32" s="16">
        <v>25886</v>
      </c>
      <c r="O32" s="16">
        <v>24403</v>
      </c>
      <c r="P32" s="16">
        <v>28117</v>
      </c>
      <c r="Q32" s="16">
        <v>18114</v>
      </c>
      <c r="R32" s="16">
        <v>17922</v>
      </c>
      <c r="S32" s="16">
        <v>18083</v>
      </c>
      <c r="T32" s="16">
        <v>17737</v>
      </c>
      <c r="U32" s="16">
        <v>19543</v>
      </c>
      <c r="V32" s="16">
        <v>18855</v>
      </c>
      <c r="W32" s="16">
        <v>19074</v>
      </c>
      <c r="X32" s="16">
        <v>13268</v>
      </c>
      <c r="Y32" s="16">
        <v>5609</v>
      </c>
      <c r="Z32" s="16">
        <v>12098</v>
      </c>
      <c r="AA32" s="16">
        <v>18578</v>
      </c>
      <c r="AB32" s="16">
        <v>17989</v>
      </c>
    </row>
    <row r="33" spans="1:28" s="6" customFormat="1" x14ac:dyDescent="0.25">
      <c r="A33" s="24" t="s">
        <v>18</v>
      </c>
      <c r="B33" s="2">
        <v>12798</v>
      </c>
      <c r="C33" s="2">
        <v>20262</v>
      </c>
      <c r="D33" s="16">
        <v>23143</v>
      </c>
      <c r="E33" s="16" t="s">
        <v>9</v>
      </c>
      <c r="F33" s="16" t="s">
        <v>9</v>
      </c>
      <c r="G33" s="16" t="s">
        <v>9</v>
      </c>
      <c r="H33" s="16" t="s">
        <v>9</v>
      </c>
      <c r="I33" s="16" t="s">
        <v>9</v>
      </c>
      <c r="J33" s="16" t="s">
        <v>9</v>
      </c>
      <c r="K33" s="16" t="s">
        <v>9</v>
      </c>
      <c r="L33" s="16" t="s">
        <v>9</v>
      </c>
      <c r="M33" s="16" t="s">
        <v>9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s="6" customFormat="1" x14ac:dyDescent="0.25">
      <c r="A34" s="24" t="s">
        <v>19</v>
      </c>
      <c r="B34" s="2">
        <v>8670</v>
      </c>
      <c r="C34" s="2">
        <v>8323</v>
      </c>
      <c r="D34" s="16">
        <v>6655</v>
      </c>
      <c r="E34" s="16">
        <v>7233</v>
      </c>
      <c r="F34" s="16">
        <v>6579</v>
      </c>
      <c r="G34" s="16" t="s">
        <v>9</v>
      </c>
      <c r="H34" s="16" t="s">
        <v>9</v>
      </c>
      <c r="I34" s="16" t="s">
        <v>9</v>
      </c>
      <c r="J34" s="16" t="s">
        <v>9</v>
      </c>
      <c r="K34" s="16" t="s">
        <v>9</v>
      </c>
      <c r="L34" s="16" t="s">
        <v>9</v>
      </c>
      <c r="M34" s="16" t="s">
        <v>9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s="6" customFormat="1" x14ac:dyDescent="0.25">
      <c r="A35" s="1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s="6" customFormat="1" x14ac:dyDescent="0.25">
      <c r="A36" s="18" t="s">
        <v>20</v>
      </c>
      <c r="B36" s="2">
        <v>260466</v>
      </c>
      <c r="C36" s="2">
        <f t="shared" ref="C36:AB36" si="6">SUM(C38:C39)</f>
        <v>238630</v>
      </c>
      <c r="D36" s="2">
        <f t="shared" si="6"/>
        <v>437297</v>
      </c>
      <c r="E36" s="2">
        <f t="shared" si="6"/>
        <v>408800</v>
      </c>
      <c r="F36" s="2">
        <f t="shared" si="6"/>
        <v>309700</v>
      </c>
      <c r="G36" s="16">
        <f t="shared" si="6"/>
        <v>385686</v>
      </c>
      <c r="H36" s="16">
        <f t="shared" si="6"/>
        <v>522753</v>
      </c>
      <c r="I36" s="16">
        <f t="shared" si="6"/>
        <v>466851</v>
      </c>
      <c r="J36" s="16">
        <f t="shared" si="6"/>
        <v>471623</v>
      </c>
      <c r="K36" s="16">
        <f t="shared" si="6"/>
        <v>672788</v>
      </c>
      <c r="L36" s="16">
        <f t="shared" si="6"/>
        <v>582888</v>
      </c>
      <c r="M36" s="16">
        <f t="shared" si="6"/>
        <v>712792</v>
      </c>
      <c r="N36" s="16">
        <f t="shared" si="6"/>
        <v>557635</v>
      </c>
      <c r="O36" s="16">
        <f t="shared" si="6"/>
        <v>606495</v>
      </c>
      <c r="P36" s="16">
        <f t="shared" si="6"/>
        <v>572153</v>
      </c>
      <c r="Q36" s="16">
        <f t="shared" si="6"/>
        <v>533990</v>
      </c>
      <c r="R36" s="16">
        <f t="shared" si="6"/>
        <v>522342</v>
      </c>
      <c r="S36" s="16">
        <f t="shared" si="6"/>
        <v>644314</v>
      </c>
      <c r="T36" s="16">
        <f t="shared" si="6"/>
        <v>608503</v>
      </c>
      <c r="U36" s="16">
        <f t="shared" si="6"/>
        <v>792861</v>
      </c>
      <c r="V36" s="16">
        <f t="shared" si="6"/>
        <v>794604</v>
      </c>
      <c r="W36" s="16">
        <f t="shared" si="6"/>
        <v>733526</v>
      </c>
      <c r="X36" s="16">
        <f t="shared" si="6"/>
        <v>259426</v>
      </c>
      <c r="Y36" s="16">
        <f t="shared" si="6"/>
        <v>80606</v>
      </c>
      <c r="Z36" s="16">
        <f t="shared" si="6"/>
        <v>377271</v>
      </c>
      <c r="AA36" s="16">
        <f t="shared" si="6"/>
        <v>654872</v>
      </c>
      <c r="AB36" s="16">
        <f t="shared" si="6"/>
        <v>807939</v>
      </c>
    </row>
    <row r="37" spans="1:28" s="6" customFormat="1" x14ac:dyDescent="0.25">
      <c r="A37" s="18"/>
      <c r="B37" s="2"/>
      <c r="C37" s="2"/>
      <c r="D37" s="16"/>
      <c r="E37" s="16"/>
      <c r="F37" s="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s="6" customFormat="1" x14ac:dyDescent="0.25">
      <c r="A38" s="18" t="s">
        <v>21</v>
      </c>
      <c r="B38" s="2">
        <v>227329</v>
      </c>
      <c r="C38" s="2">
        <v>227443</v>
      </c>
      <c r="D38" s="2">
        <v>429406</v>
      </c>
      <c r="E38" s="2">
        <v>408800</v>
      </c>
      <c r="F38" s="2">
        <v>309700</v>
      </c>
      <c r="G38" s="16">
        <v>385686</v>
      </c>
      <c r="H38" s="16">
        <v>522753</v>
      </c>
      <c r="I38" s="16">
        <v>466851</v>
      </c>
      <c r="J38" s="16">
        <v>471623</v>
      </c>
      <c r="K38" s="16">
        <v>672788</v>
      </c>
      <c r="L38" s="16">
        <v>582888</v>
      </c>
      <c r="M38" s="16">
        <v>712792</v>
      </c>
      <c r="N38" s="16">
        <v>557635</v>
      </c>
      <c r="O38" s="16">
        <v>606495</v>
      </c>
      <c r="P38" s="16">
        <v>572153</v>
      </c>
      <c r="Q38" s="16">
        <v>533990</v>
      </c>
      <c r="R38" s="16">
        <v>522342</v>
      </c>
      <c r="S38" s="16">
        <v>644314</v>
      </c>
      <c r="T38" s="16">
        <v>608503</v>
      </c>
      <c r="U38" s="16">
        <v>792861</v>
      </c>
      <c r="V38" s="16">
        <v>794604</v>
      </c>
      <c r="W38" s="16">
        <v>733526</v>
      </c>
      <c r="X38" s="16">
        <v>259426</v>
      </c>
      <c r="Y38" s="16">
        <v>80606</v>
      </c>
      <c r="Z38" s="16">
        <v>377271</v>
      </c>
      <c r="AA38" s="16">
        <v>654872</v>
      </c>
      <c r="AB38" s="16">
        <v>807939</v>
      </c>
    </row>
    <row r="39" spans="1:28" s="6" customFormat="1" ht="14.4" thickBot="1" x14ac:dyDescent="0.3">
      <c r="A39" s="25" t="s">
        <v>22</v>
      </c>
      <c r="B39" s="26" t="s">
        <v>9</v>
      </c>
      <c r="C39" s="26">
        <v>11187</v>
      </c>
      <c r="D39" s="27">
        <v>7891</v>
      </c>
      <c r="E39" s="27" t="s">
        <v>2</v>
      </c>
      <c r="F39" s="27" t="s">
        <v>2</v>
      </c>
      <c r="G39" s="28" t="s">
        <v>2</v>
      </c>
      <c r="H39" s="28" t="s">
        <v>2</v>
      </c>
      <c r="I39" s="28" t="s">
        <v>2</v>
      </c>
      <c r="J39" s="28" t="s">
        <v>2</v>
      </c>
      <c r="K39" s="28" t="s">
        <v>2</v>
      </c>
      <c r="L39" s="28" t="s">
        <v>2</v>
      </c>
      <c r="M39" s="28" t="s">
        <v>2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s="6" customFormat="1" x14ac:dyDescent="0.25">
      <c r="A40" s="3" t="s">
        <v>24</v>
      </c>
    </row>
    <row r="41" spans="1:28" s="6" customFormat="1" ht="15" x14ac:dyDescent="0.25">
      <c r="A41" s="29" t="s">
        <v>23</v>
      </c>
    </row>
    <row r="42" spans="1:28" s="6" customFormat="1" x14ac:dyDescent="0.25">
      <c r="A42" s="29"/>
    </row>
    <row r="43" spans="1:28" s="6" customFormat="1" x14ac:dyDescent="0.25">
      <c r="A43" s="29"/>
    </row>
    <row r="44" spans="1:28" s="6" customFormat="1" x14ac:dyDescent="0.25">
      <c r="A44" s="29"/>
    </row>
    <row r="45" spans="1:28" s="6" customFormat="1" x14ac:dyDescent="0.25">
      <c r="A45" s="29"/>
    </row>
    <row r="46" spans="1:28" s="6" customFormat="1" x14ac:dyDescent="0.25">
      <c r="A46" s="29"/>
    </row>
    <row r="47" spans="1:28" s="6" customFormat="1" x14ac:dyDescent="0.25">
      <c r="A47" s="30"/>
    </row>
    <row r="48" spans="1:28" s="6" customFormat="1" x14ac:dyDescent="0.25">
      <c r="A48" s="29"/>
    </row>
    <row r="49" spans="1:1" s="6" customFormat="1" x14ac:dyDescent="0.25">
      <c r="A49" s="31"/>
    </row>
    <row r="50" spans="1:1" s="6" customFormat="1" ht="18.75" customHeight="1" x14ac:dyDescent="0.25">
      <c r="A50" s="29"/>
    </row>
    <row r="51" spans="1:1" s="6" customFormat="1" x14ac:dyDescent="0.25">
      <c r="A51" s="32"/>
    </row>
    <row r="52" spans="1:1" s="6" customFormat="1" x14ac:dyDescent="0.25">
      <c r="A52" s="33"/>
    </row>
    <row r="53" spans="1:1" s="6" customFormat="1" x14ac:dyDescent="0.25">
      <c r="A53" s="34"/>
    </row>
    <row r="54" spans="1:1" s="6" customFormat="1" x14ac:dyDescent="0.25"/>
  </sheetData>
  <mergeCells count="2">
    <mergeCell ref="B5:E5"/>
    <mergeCell ref="L4:M4"/>
  </mergeCells>
  <printOptions horizontalCentered="1"/>
  <pageMargins left="0" right="0" top="0.5" bottom="0.5" header="0.25" footer="0.5"/>
  <pageSetup scale="74" fitToWidth="0" fitToHeight="0" orientation="landscape" r:id="rId1"/>
  <headerFooter alignWithMargins="0"/>
  <rowBreaks count="1" manualBreakCount="1">
    <brk id="1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AntiguaandBarbuda</vt:lpstr>
      <vt:lpstr>AntiguaandBarbuda!Print_Area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2021-08-23T13:29:47Z</cp:lastPrinted>
  <dcterms:created xsi:type="dcterms:W3CDTF">2012-07-05T16:13:35Z</dcterms:created>
  <dcterms:modified xsi:type="dcterms:W3CDTF">2025-08-11T19:16:27Z</dcterms:modified>
</cp:coreProperties>
</file>