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F1A6DA46-FCDC-4729-A43E-D8C27FA28A78}" xr6:coauthVersionLast="47" xr6:coauthVersionMax="47" xr10:uidLastSave="{00000000-0000-0000-0000-000000000000}"/>
  <bookViews>
    <workbookView xWindow="-28920" yWindow="-120" windowWidth="29040" windowHeight="15720" xr2:uid="{C177E5C5-F1F2-4A51-980C-F3A055682817}"/>
  </bookViews>
  <sheets>
    <sheet name="Barbados" sheetId="1" r:id="rId1"/>
  </sheets>
  <definedNames>
    <definedName name="_xlnm.Print_Area" localSheetId="0">Barbados!$A$2:$W$39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" l="1"/>
  <c r="Z10" i="1" s="1"/>
  <c r="Z8" i="1" s="1"/>
  <c r="Z31" i="1"/>
  <c r="Z16" i="1"/>
  <c r="Y19" i="1"/>
  <c r="Y16" i="1" s="1"/>
  <c r="Y10" i="1" s="1"/>
  <c r="Y8" i="1" s="1"/>
  <c r="Y21" i="1"/>
  <c r="X19" i="1"/>
  <c r="X16" i="1"/>
  <c r="X10" i="1"/>
  <c r="X8" i="1" s="1"/>
  <c r="X21" i="1"/>
  <c r="AB16" i="1"/>
  <c r="AB10" i="1" s="1"/>
  <c r="AB8" i="1" s="1"/>
  <c r="AA16" i="1"/>
  <c r="AA10" i="1" s="1"/>
  <c r="AA8" i="1" s="1"/>
  <c r="X33" i="1"/>
  <c r="Y33" i="1"/>
  <c r="Z33" i="1"/>
  <c r="AA33" i="1"/>
  <c r="AB33" i="1"/>
  <c r="U10" i="1"/>
  <c r="V10" i="1"/>
  <c r="P10" i="1"/>
  <c r="P8" i="1" s="1"/>
  <c r="Q10" i="1"/>
  <c r="O10" i="1"/>
  <c r="O8" i="1" s="1"/>
  <c r="W33" i="1"/>
  <c r="O33" i="1"/>
  <c r="P33" i="1"/>
  <c r="Q33" i="1"/>
  <c r="N33" i="1"/>
  <c r="K16" i="1"/>
  <c r="K10" i="1" s="1"/>
  <c r="K8" i="1" s="1"/>
  <c r="L16" i="1"/>
  <c r="L10" i="1" s="1"/>
  <c r="L8" i="1" s="1"/>
  <c r="M16" i="1"/>
  <c r="N16" i="1"/>
  <c r="K21" i="1"/>
  <c r="L21" i="1"/>
  <c r="M21" i="1"/>
  <c r="M10" i="1" s="1"/>
  <c r="M8" i="1" s="1"/>
  <c r="N21" i="1"/>
  <c r="N10" i="1"/>
  <c r="N8" i="1" s="1"/>
  <c r="Q8" i="1"/>
  <c r="R10" i="1"/>
  <c r="R8" i="1"/>
  <c r="S10" i="1"/>
  <c r="S8" i="1" s="1"/>
  <c r="T10" i="1"/>
  <c r="T8" i="1"/>
  <c r="W10" i="1"/>
  <c r="W8" i="1"/>
  <c r="V33" i="1"/>
  <c r="V8" i="1" s="1"/>
  <c r="U33" i="1"/>
  <c r="U8" i="1" s="1"/>
  <c r="T33" i="1"/>
  <c r="S33" i="1"/>
  <c r="R33" i="1"/>
  <c r="M33" i="1"/>
  <c r="L33" i="1"/>
  <c r="K33" i="1"/>
  <c r="J33" i="1"/>
  <c r="I33" i="1"/>
  <c r="H33" i="1"/>
  <c r="G33" i="1"/>
  <c r="F33" i="1"/>
  <c r="E33" i="1"/>
  <c r="D33" i="1"/>
  <c r="C33" i="1"/>
  <c r="B33" i="1"/>
  <c r="H26" i="1"/>
  <c r="G26" i="1"/>
  <c r="F26" i="1"/>
  <c r="E26" i="1"/>
  <c r="D26" i="1"/>
  <c r="D10" i="1" s="1"/>
  <c r="D8" i="1" s="1"/>
  <c r="C26" i="1"/>
  <c r="B26" i="1"/>
  <c r="J21" i="1"/>
  <c r="I21" i="1"/>
  <c r="H21" i="1"/>
  <c r="G21" i="1"/>
  <c r="F21" i="1"/>
  <c r="F10" i="1" s="1"/>
  <c r="F8" i="1" s="1"/>
  <c r="D21" i="1"/>
  <c r="C21" i="1"/>
  <c r="C10" i="1" s="1"/>
  <c r="C8" i="1" s="1"/>
  <c r="B21" i="1"/>
  <c r="J16" i="1"/>
  <c r="I16" i="1"/>
  <c r="I10" i="1" s="1"/>
  <c r="I8" i="1" s="1"/>
  <c r="H16" i="1"/>
  <c r="H10" i="1" s="1"/>
  <c r="H8" i="1" s="1"/>
  <c r="G16" i="1"/>
  <c r="G10" i="1"/>
  <c r="G8" i="1" s="1"/>
  <c r="F16" i="1"/>
  <c r="E16" i="1"/>
  <c r="E10" i="1"/>
  <c r="E8" i="1"/>
  <c r="D16" i="1"/>
  <c r="C16" i="1"/>
  <c r="B16" i="1"/>
  <c r="B10" i="1" s="1"/>
  <c r="B8" i="1" s="1"/>
  <c r="J10" i="1"/>
  <c r="J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kbhagwandin</author>
  </authors>
  <commentList>
    <comment ref="B24" authorId="0" shapeId="0" xr:uid="{5F366B62-04FA-432B-8D75-7573DA0B279A}">
      <text>
        <r>
          <rPr>
            <b/>
            <sz val="8"/>
            <color indexed="81"/>
            <rFont val="Tahoma"/>
            <family val="2"/>
          </rPr>
          <t>kbhagwandin:</t>
        </r>
        <r>
          <rPr>
            <sz val="8"/>
            <color indexed="81"/>
            <rFont val="Tahoma"/>
            <family val="2"/>
          </rPr>
          <t xml:space="preserve">
C.T.O Statistical Report 1994 states figure as 43948</t>
        </r>
      </text>
    </comment>
  </commentList>
</comments>
</file>

<file path=xl/sharedStrings.xml><?xml version="1.0" encoding="utf-8"?>
<sst xmlns="http://schemas.openxmlformats.org/spreadsheetml/2006/main" count="106" uniqueCount="22">
  <si>
    <t>(No.of Persons)</t>
  </si>
  <si>
    <t>TOTAL VISITOR ARRIVALS</t>
  </si>
  <si>
    <t>TOTAL TOURIST ARRIVALS</t>
  </si>
  <si>
    <t xml:space="preserve">    United States</t>
  </si>
  <si>
    <t xml:space="preserve">    Canada</t>
  </si>
  <si>
    <t xml:space="preserve">    Europe</t>
  </si>
  <si>
    <t xml:space="preserve">      United Kingdom</t>
  </si>
  <si>
    <t xml:space="preserve">            …</t>
  </si>
  <si>
    <t xml:space="preserve">      Other Europe</t>
  </si>
  <si>
    <t xml:space="preserve">     CARICOM</t>
  </si>
  <si>
    <t xml:space="preserve">       Trinidad and Tobago</t>
  </si>
  <si>
    <t xml:space="preserve">       Other Caricom</t>
  </si>
  <si>
    <t xml:space="preserve">   LATIN AMERICAN INTEG. ASSOC.</t>
  </si>
  <si>
    <t xml:space="preserve">      Venezuela</t>
  </si>
  <si>
    <t xml:space="preserve">      Other LAIA/L.A.F.T.A</t>
  </si>
  <si>
    <t xml:space="preserve">  OTHER COUNTRIES</t>
  </si>
  <si>
    <t xml:space="preserve">  STAY-OVER ARRIVALS BY SEA</t>
  </si>
  <si>
    <t xml:space="preserve">     EXCURSIONIST</t>
  </si>
  <si>
    <t xml:space="preserve">     CRUISESHIP VISITORS</t>
  </si>
  <si>
    <r>
      <rPr>
        <b/>
        <i/>
        <sz val="10"/>
        <rFont val="Arial"/>
        <family val="2"/>
      </rPr>
      <t xml:space="preserve">NOTE :  </t>
    </r>
    <r>
      <rPr>
        <i/>
        <sz val="10"/>
        <rFont val="Arial"/>
        <family val="2"/>
      </rPr>
      <t xml:space="preserve"> p means preliminary </t>
    </r>
  </si>
  <si>
    <r>
      <t xml:space="preserve">SOURCES </t>
    </r>
    <r>
      <rPr>
        <i/>
        <sz val="10"/>
        <rFont val="Arial"/>
        <family val="2"/>
      </rPr>
      <t>:    Barbados Statistical Service and Caribbean Tourism Organization</t>
    </r>
  </si>
  <si>
    <t>NUMBER OF VISITOR ARRIVALS TO  BARBADOS: 1990, 1995 and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</si>
</sst>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9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72" fontId="3" fillId="0" borderId="0" xfId="1" applyNumberFormat="1" applyFont="1" applyBorder="1"/>
    <xf numFmtId="172" fontId="3" fillId="0" borderId="0" xfId="1" applyNumberFormat="1" applyFont="1" applyFill="1" applyBorder="1"/>
    <xf numFmtId="172" fontId="3" fillId="0" borderId="0" xfId="1" applyNumberFormat="1" applyFont="1"/>
    <xf numFmtId="0" fontId="4" fillId="0" borderId="0" xfId="0" applyFont="1" applyBorder="1" applyAlignment="1">
      <alignment horizontal="left"/>
    </xf>
    <xf numFmtId="172" fontId="4" fillId="0" borderId="0" xfId="1" applyNumberFormat="1" applyFont="1" applyFill="1" applyBorder="1"/>
    <xf numFmtId="172" fontId="4" fillId="0" borderId="0" xfId="1" applyNumberFormat="1" applyFont="1" applyFill="1"/>
    <xf numFmtId="172" fontId="4" fillId="0" borderId="0" xfId="1" applyNumberFormat="1" applyFont="1"/>
    <xf numFmtId="172" fontId="4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172" fontId="4" fillId="0" borderId="1" xfId="1" applyNumberFormat="1" applyFont="1" applyFill="1" applyBorder="1"/>
    <xf numFmtId="172" fontId="4" fillId="0" borderId="1" xfId="1" applyNumberFormat="1" applyFont="1" applyBorder="1"/>
    <xf numFmtId="0" fontId="6" fillId="0" borderId="0" xfId="0" applyFont="1" applyAlignment="1">
      <alignment horizontal="left" indent="5"/>
    </xf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E467-CDC3-4FF0-9AD5-386F2439399A}">
  <sheetPr transitionEvaluation="1"/>
  <dimension ref="A2:AB48"/>
  <sheetViews>
    <sheetView tabSelected="1" zoomScale="80" zoomScaleNormal="80" workbookViewId="0"/>
  </sheetViews>
  <sheetFormatPr defaultColWidth="8.90625" defaultRowHeight="13.8" x14ac:dyDescent="0.25"/>
  <cols>
    <col min="1" max="1" width="28.6328125" style="2" customWidth="1"/>
    <col min="2" max="28" width="9.90625" style="2" customWidth="1"/>
    <col min="29" max="16384" width="8.90625" style="2"/>
  </cols>
  <sheetData>
    <row r="2" spans="1:28" s="4" customFormat="1" ht="17.399999999999999" x14ac:dyDescent="0.3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s="4" customFormat="1" x14ac:dyDescent="0.25">
      <c r="B3" s="5"/>
      <c r="C3" s="5"/>
    </row>
    <row r="4" spans="1:28" s="6" customFormat="1" ht="14.4" thickBot="1" x14ac:dyDescent="0.3">
      <c r="B4" s="4"/>
      <c r="C4" s="4"/>
      <c r="L4" s="38"/>
      <c r="M4" s="38"/>
      <c r="N4" s="1"/>
      <c r="O4" s="1"/>
      <c r="P4" s="1"/>
      <c r="Q4" s="1"/>
      <c r="R4" s="1"/>
      <c r="S4" s="1"/>
      <c r="T4" s="1"/>
      <c r="U4" s="1"/>
      <c r="V4" s="1"/>
      <c r="X4" s="1"/>
      <c r="Y4" s="1"/>
      <c r="Z4" s="1"/>
      <c r="AB4" s="1" t="s">
        <v>0</v>
      </c>
    </row>
    <row r="5" spans="1:28" s="6" customFormat="1" x14ac:dyDescent="0.25">
      <c r="A5" s="7"/>
      <c r="B5" s="37"/>
      <c r="C5" s="37"/>
      <c r="D5" s="37"/>
      <c r="E5" s="37"/>
      <c r="F5" s="3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2" customFormat="1" x14ac:dyDescent="0.25">
      <c r="A6" s="9"/>
      <c r="B6" s="10">
        <v>1990</v>
      </c>
      <c r="C6" s="10">
        <v>1995</v>
      </c>
      <c r="D6" s="11">
        <v>2000</v>
      </c>
      <c r="E6" s="11">
        <v>2001</v>
      </c>
      <c r="F6" s="11">
        <v>2002</v>
      </c>
      <c r="G6" s="11">
        <v>2003</v>
      </c>
      <c r="H6" s="11">
        <v>2004</v>
      </c>
      <c r="I6" s="11">
        <v>2005</v>
      </c>
      <c r="J6" s="11">
        <v>2006</v>
      </c>
      <c r="K6" s="11">
        <v>2007</v>
      </c>
      <c r="L6" s="11">
        <v>2008</v>
      </c>
      <c r="M6" s="11">
        <v>2009</v>
      </c>
      <c r="N6" s="11">
        <v>2010</v>
      </c>
      <c r="O6" s="11">
        <v>2011</v>
      </c>
      <c r="P6" s="11">
        <v>2012</v>
      </c>
      <c r="Q6" s="11">
        <v>2013</v>
      </c>
      <c r="R6" s="11">
        <v>2014</v>
      </c>
      <c r="S6" s="11">
        <v>2015</v>
      </c>
      <c r="T6" s="11">
        <v>2016</v>
      </c>
      <c r="U6" s="11">
        <v>2017</v>
      </c>
      <c r="V6" s="11">
        <v>2018</v>
      </c>
      <c r="W6" s="11">
        <v>2019</v>
      </c>
      <c r="X6" s="33">
        <v>2020</v>
      </c>
      <c r="Y6" s="33">
        <v>2021</v>
      </c>
      <c r="Z6" s="33">
        <v>2022</v>
      </c>
      <c r="AA6" s="33">
        <v>2023</v>
      </c>
      <c r="AB6" s="33">
        <v>2024</v>
      </c>
    </row>
    <row r="7" spans="1:28" s="12" customFormat="1" x14ac:dyDescent="0.25">
      <c r="A7" s="9"/>
      <c r="B7" s="13"/>
      <c r="C7" s="13"/>
      <c r="D7" s="14"/>
      <c r="E7" s="14"/>
      <c r="F7" s="14"/>
      <c r="G7" s="14"/>
    </row>
    <row r="8" spans="1:28" s="4" customFormat="1" x14ac:dyDescent="0.25">
      <c r="A8" s="15" t="s">
        <v>1</v>
      </c>
      <c r="B8" s="16">
        <f>+B10+B33+B35+B37</f>
        <v>1157350</v>
      </c>
      <c r="C8" s="16">
        <f t="shared" ref="C8:J8" si="0">+C10+C33+C35+C37</f>
        <v>1411447</v>
      </c>
      <c r="D8" s="16">
        <f t="shared" si="0"/>
        <v>1611252</v>
      </c>
      <c r="E8" s="16">
        <f t="shared" si="0"/>
        <v>1562272</v>
      </c>
      <c r="F8" s="16">
        <f t="shared" si="0"/>
        <v>1544405</v>
      </c>
      <c r="G8" s="16">
        <f t="shared" si="0"/>
        <v>1649449</v>
      </c>
      <c r="H8" s="16">
        <f t="shared" si="0"/>
        <v>1994042</v>
      </c>
      <c r="I8" s="16">
        <f t="shared" si="0"/>
        <v>1674710</v>
      </c>
      <c r="J8" s="16">
        <f t="shared" si="0"/>
        <v>1640742</v>
      </c>
      <c r="K8" s="16">
        <f>+K10+K33+K35+K37</f>
        <v>1868209</v>
      </c>
      <c r="L8" s="16">
        <f>+L10+L33+L35+L37</f>
        <v>1762719</v>
      </c>
      <c r="M8" s="16">
        <f>+M10+M33+M35+M37</f>
        <v>1790056</v>
      </c>
      <c r="N8" s="16">
        <f t="shared" ref="N8:W8" si="1">+N10+N33+N35+N37</f>
        <v>1861674</v>
      </c>
      <c r="O8" s="16">
        <f t="shared" si="1"/>
        <v>1787612</v>
      </c>
      <c r="P8" s="16">
        <f t="shared" si="1"/>
        <v>1571175</v>
      </c>
      <c r="Q8" s="16">
        <f t="shared" si="1"/>
        <v>1649046</v>
      </c>
      <c r="R8" s="16">
        <f t="shared" si="1"/>
        <v>1645698</v>
      </c>
      <c r="S8" s="16">
        <f t="shared" si="1"/>
        <v>1765102</v>
      </c>
      <c r="T8" s="16">
        <f t="shared" si="1"/>
        <v>1819705</v>
      </c>
      <c r="U8" s="16">
        <f t="shared" si="1"/>
        <v>2023582</v>
      </c>
      <c r="V8" s="16">
        <f t="shared" si="1"/>
        <v>2030116</v>
      </c>
      <c r="W8" s="16">
        <f t="shared" si="1"/>
        <v>2066284</v>
      </c>
      <c r="X8" s="16">
        <f>+X10+X33+X35+X37</f>
        <v>696186</v>
      </c>
      <c r="Y8" s="16">
        <f>+Y10+Y33+Y35+Y37</f>
        <v>284831</v>
      </c>
      <c r="Z8" s="16">
        <f>+Z10+Z33+Z35+Z37</f>
        <v>1040800</v>
      </c>
      <c r="AA8" s="16">
        <f>+AA10+AA33+AA35+AA37</f>
        <v>1519894</v>
      </c>
      <c r="AB8" s="16">
        <f>+AB10+AB33+AB35+AB37</f>
        <v>1948096</v>
      </c>
    </row>
    <row r="9" spans="1:28" s="4" customFormat="1" x14ac:dyDescent="0.25">
      <c r="A9" s="15"/>
      <c r="B9" s="17"/>
      <c r="C9" s="17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s="4" customFormat="1" x14ac:dyDescent="0.25">
      <c r="A10" s="15" t="s">
        <v>2</v>
      </c>
      <c r="B10" s="16">
        <f>+B12+B14+B16+B21+B26+B31</f>
        <v>432128</v>
      </c>
      <c r="C10" s="16">
        <f t="shared" ref="C10:M10" si="2">+C12+C14+C16+C21+C26+C31</f>
        <v>442107</v>
      </c>
      <c r="D10" s="16">
        <f t="shared" si="2"/>
        <v>544696</v>
      </c>
      <c r="E10" s="16">
        <f t="shared" si="2"/>
        <v>507078</v>
      </c>
      <c r="F10" s="16">
        <f t="shared" si="2"/>
        <v>497899</v>
      </c>
      <c r="G10" s="16">
        <f t="shared" si="2"/>
        <v>531211</v>
      </c>
      <c r="H10" s="16">
        <f t="shared" si="2"/>
        <v>551502</v>
      </c>
      <c r="I10" s="16">
        <f t="shared" si="2"/>
        <v>547534</v>
      </c>
      <c r="J10" s="16">
        <f t="shared" si="2"/>
        <v>562558</v>
      </c>
      <c r="K10" s="16">
        <f t="shared" si="2"/>
        <v>572937</v>
      </c>
      <c r="L10" s="16">
        <f t="shared" si="2"/>
        <v>567667</v>
      </c>
      <c r="M10" s="16">
        <f t="shared" si="2"/>
        <v>518564</v>
      </c>
      <c r="N10" s="16">
        <f t="shared" ref="N10:W10" si="3">+N12+N14+N16+N21+N26+N31</f>
        <v>532180</v>
      </c>
      <c r="O10" s="16">
        <f>+O12+O14+O16+O21+O26+O31+O18</f>
        <v>567724</v>
      </c>
      <c r="P10" s="16">
        <f>+P12+P14+P16+P21+P26+P31+P18</f>
        <v>536303</v>
      </c>
      <c r="Q10" s="16">
        <f>+Q12+Q14+Q16+Q21+Q26+Q31+Q18</f>
        <v>508520</v>
      </c>
      <c r="R10" s="16">
        <f t="shared" si="3"/>
        <v>519638</v>
      </c>
      <c r="S10" s="16">
        <f t="shared" si="3"/>
        <v>591872</v>
      </c>
      <c r="T10" s="16">
        <f t="shared" si="3"/>
        <v>631513</v>
      </c>
      <c r="U10" s="16">
        <f t="shared" si="3"/>
        <v>661160</v>
      </c>
      <c r="V10" s="16">
        <f t="shared" si="3"/>
        <v>678538</v>
      </c>
      <c r="W10" s="16">
        <f t="shared" si="3"/>
        <v>692658</v>
      </c>
      <c r="X10" s="16">
        <f>+X12+X14+X16+X21+X26+X31</f>
        <v>195102</v>
      </c>
      <c r="Y10" s="16">
        <f>+Y12+Y14+Y16+Y21+Y26+Y31</f>
        <v>144833</v>
      </c>
      <c r="Z10" s="16">
        <f>+Z12+Z14+Z16+Z21+Z26+Z31</f>
        <v>539746</v>
      </c>
      <c r="AA10" s="16">
        <f>+AA12+AA14+AA16+AA21+AA26+AA31</f>
        <v>636540</v>
      </c>
      <c r="AB10" s="16">
        <f>+AB12+AB14+AB16+AB21+AB26+AB31</f>
        <v>704340</v>
      </c>
    </row>
    <row r="11" spans="1:28" s="4" customFormat="1" x14ac:dyDescent="0.25">
      <c r="A11" s="15"/>
      <c r="B11" s="17"/>
      <c r="C11" s="17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s="6" customFormat="1" x14ac:dyDescent="0.25">
      <c r="A12" s="19" t="s">
        <v>3</v>
      </c>
      <c r="B12" s="20">
        <v>143295</v>
      </c>
      <c r="C12" s="20">
        <v>111983</v>
      </c>
      <c r="D12" s="20">
        <v>112153</v>
      </c>
      <c r="E12" s="20">
        <v>106629</v>
      </c>
      <c r="F12" s="20">
        <v>123429</v>
      </c>
      <c r="G12" s="20">
        <v>129326</v>
      </c>
      <c r="H12" s="21">
        <v>129664</v>
      </c>
      <c r="I12" s="22">
        <v>131005</v>
      </c>
      <c r="J12" s="22">
        <v>130767</v>
      </c>
      <c r="K12" s="22">
        <v>133519</v>
      </c>
      <c r="L12" s="22">
        <v>131795</v>
      </c>
      <c r="M12" s="22">
        <v>122306</v>
      </c>
      <c r="N12" s="22">
        <v>134969</v>
      </c>
      <c r="O12" s="22">
        <v>142414</v>
      </c>
      <c r="P12" s="22">
        <v>130762</v>
      </c>
      <c r="Q12" s="22">
        <v>120584</v>
      </c>
      <c r="R12" s="22">
        <v>118510</v>
      </c>
      <c r="S12" s="22">
        <v>148067</v>
      </c>
      <c r="T12" s="22">
        <v>168945</v>
      </c>
      <c r="U12" s="22">
        <v>188460</v>
      </c>
      <c r="V12" s="22">
        <v>204249</v>
      </c>
      <c r="W12" s="22">
        <v>219769</v>
      </c>
      <c r="X12" s="22">
        <v>43222</v>
      </c>
      <c r="Y12" s="22">
        <v>44804</v>
      </c>
      <c r="Z12" s="22">
        <v>148326</v>
      </c>
      <c r="AA12" s="22">
        <v>176614</v>
      </c>
      <c r="AB12" s="22">
        <v>228128</v>
      </c>
    </row>
    <row r="13" spans="1:28" s="6" customFormat="1" x14ac:dyDescent="0.25">
      <c r="A13" s="19"/>
      <c r="B13" s="20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s="6" customFormat="1" x14ac:dyDescent="0.25">
      <c r="A14" s="19" t="s">
        <v>4</v>
      </c>
      <c r="B14" s="20">
        <v>57841</v>
      </c>
      <c r="C14" s="20">
        <v>53373</v>
      </c>
      <c r="D14" s="20">
        <v>59957</v>
      </c>
      <c r="E14" s="20">
        <v>52381</v>
      </c>
      <c r="F14" s="20">
        <v>46754</v>
      </c>
      <c r="G14" s="20">
        <v>49641</v>
      </c>
      <c r="H14" s="21">
        <v>50032</v>
      </c>
      <c r="I14" s="22">
        <v>47690</v>
      </c>
      <c r="J14" s="22">
        <v>49198</v>
      </c>
      <c r="K14" s="22">
        <v>52981</v>
      </c>
      <c r="L14" s="22">
        <v>57335</v>
      </c>
      <c r="M14" s="22">
        <v>63751</v>
      </c>
      <c r="N14" s="22">
        <v>72351</v>
      </c>
      <c r="O14" s="22">
        <v>71953</v>
      </c>
      <c r="P14" s="22">
        <v>72020</v>
      </c>
      <c r="Q14" s="22">
        <v>67295</v>
      </c>
      <c r="R14" s="22">
        <v>65814</v>
      </c>
      <c r="S14" s="22">
        <v>74494</v>
      </c>
      <c r="T14" s="22">
        <v>78903</v>
      </c>
      <c r="U14" s="22">
        <v>85047</v>
      </c>
      <c r="V14" s="22">
        <v>86500</v>
      </c>
      <c r="W14" s="22">
        <v>81577</v>
      </c>
      <c r="X14" s="22">
        <v>32060</v>
      </c>
      <c r="Y14" s="22">
        <v>12179</v>
      </c>
      <c r="Z14" s="22">
        <v>55759</v>
      </c>
      <c r="AA14" s="22">
        <v>77140</v>
      </c>
      <c r="AB14" s="22">
        <v>87142</v>
      </c>
    </row>
    <row r="15" spans="1:28" s="6" customFormat="1" x14ac:dyDescent="0.25">
      <c r="A15" s="19"/>
      <c r="B15" s="20"/>
      <c r="C15" s="20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s="6" customFormat="1" x14ac:dyDescent="0.25">
      <c r="A16" s="19" t="s">
        <v>5</v>
      </c>
      <c r="B16" s="20">
        <f>SUM(B18:B19)</f>
        <v>147804</v>
      </c>
      <c r="C16" s="20">
        <f>SUM(C18:C19)</f>
        <v>195970</v>
      </c>
      <c r="D16" s="20">
        <f t="shared" ref="D16:N16" si="4">SUM(D18:D19)</f>
        <v>260775</v>
      </c>
      <c r="E16" s="20">
        <f t="shared" si="4"/>
        <v>246125</v>
      </c>
      <c r="F16" s="20">
        <f t="shared" si="4"/>
        <v>217934</v>
      </c>
      <c r="G16" s="20">
        <f t="shared" si="4"/>
        <v>232090</v>
      </c>
      <c r="H16" s="20">
        <f t="shared" si="4"/>
        <v>243977</v>
      </c>
      <c r="I16" s="20">
        <f t="shared" si="4"/>
        <v>229617</v>
      </c>
      <c r="J16" s="20">
        <f t="shared" si="4"/>
        <v>240923</v>
      </c>
      <c r="K16" s="20">
        <f t="shared" si="4"/>
        <v>250773</v>
      </c>
      <c r="L16" s="20">
        <f t="shared" si="4"/>
        <v>251778</v>
      </c>
      <c r="M16" s="20">
        <f t="shared" si="4"/>
        <v>220704</v>
      </c>
      <c r="N16" s="20">
        <f t="shared" si="4"/>
        <v>212276</v>
      </c>
      <c r="O16" s="20" t="s">
        <v>7</v>
      </c>
      <c r="P16" s="20" t="s">
        <v>7</v>
      </c>
      <c r="Q16" s="20" t="s">
        <v>7</v>
      </c>
      <c r="R16" s="22">
        <v>231594</v>
      </c>
      <c r="S16" s="22">
        <v>255027</v>
      </c>
      <c r="T16" s="22">
        <v>258408</v>
      </c>
      <c r="U16" s="22">
        <v>257643</v>
      </c>
      <c r="V16" s="22">
        <v>259199</v>
      </c>
      <c r="W16" s="22">
        <v>264751</v>
      </c>
      <c r="X16" s="22">
        <f>SUM(X18:X19)</f>
        <v>82431</v>
      </c>
      <c r="Y16" s="22">
        <f>SUM(Y18:Y19)</f>
        <v>69405</v>
      </c>
      <c r="Z16" s="22">
        <f>SUM(Z18:Z19)</f>
        <v>261116</v>
      </c>
      <c r="AA16" s="22">
        <f>SUM(AA18:AA19)</f>
        <v>272160</v>
      </c>
      <c r="AB16" s="22">
        <f>SUM(AB18:AB19)</f>
        <v>266866</v>
      </c>
    </row>
    <row r="17" spans="1:28" s="6" customFormat="1" x14ac:dyDescent="0.25">
      <c r="A17" s="19"/>
      <c r="B17" s="20"/>
      <c r="C17" s="20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s="6" customFormat="1" x14ac:dyDescent="0.25">
      <c r="A18" s="19" t="s">
        <v>6</v>
      </c>
      <c r="B18" s="20">
        <v>94890</v>
      </c>
      <c r="C18" s="20">
        <v>126621</v>
      </c>
      <c r="D18" s="20">
        <v>226787</v>
      </c>
      <c r="E18" s="20">
        <v>217466</v>
      </c>
      <c r="F18" s="20">
        <v>192606</v>
      </c>
      <c r="G18" s="23">
        <v>202564</v>
      </c>
      <c r="H18" s="21">
        <v>213947</v>
      </c>
      <c r="I18" s="22">
        <v>202765</v>
      </c>
      <c r="J18" s="22">
        <v>211523</v>
      </c>
      <c r="K18" s="22">
        <v>223575</v>
      </c>
      <c r="L18" s="20">
        <v>219953</v>
      </c>
      <c r="M18" s="20">
        <v>190632</v>
      </c>
      <c r="N18" s="20">
        <v>181054</v>
      </c>
      <c r="O18" s="20">
        <v>189150</v>
      </c>
      <c r="P18" s="20">
        <v>173519</v>
      </c>
      <c r="Q18" s="20">
        <v>168733</v>
      </c>
      <c r="R18" s="20">
        <v>186858</v>
      </c>
      <c r="S18" s="20">
        <v>214175</v>
      </c>
      <c r="T18" s="20">
        <v>218638</v>
      </c>
      <c r="U18" s="20">
        <v>217441</v>
      </c>
      <c r="V18" s="20">
        <v>220695</v>
      </c>
      <c r="W18" s="20">
        <v>226992</v>
      </c>
      <c r="X18" s="20">
        <v>64456</v>
      </c>
      <c r="Y18" s="20">
        <v>58426</v>
      </c>
      <c r="Z18" s="20">
        <v>234510</v>
      </c>
      <c r="AA18" s="20">
        <v>243857</v>
      </c>
      <c r="AB18" s="20">
        <v>239045</v>
      </c>
    </row>
    <row r="19" spans="1:28" s="6" customFormat="1" x14ac:dyDescent="0.25">
      <c r="A19" s="19" t="s">
        <v>8</v>
      </c>
      <c r="B19" s="20">
        <v>52914</v>
      </c>
      <c r="C19" s="20">
        <v>69349</v>
      </c>
      <c r="D19" s="20">
        <v>33988</v>
      </c>
      <c r="E19" s="23">
        <v>28659</v>
      </c>
      <c r="F19" s="23">
        <v>25328</v>
      </c>
      <c r="G19" s="23">
        <v>29526</v>
      </c>
      <c r="H19" s="21">
        <v>30030</v>
      </c>
      <c r="I19" s="22">
        <v>26852</v>
      </c>
      <c r="J19" s="22">
        <v>29400</v>
      </c>
      <c r="K19" s="22">
        <v>27198</v>
      </c>
      <c r="L19" s="20">
        <v>31825</v>
      </c>
      <c r="M19" s="20">
        <v>30072</v>
      </c>
      <c r="N19" s="20">
        <v>31222</v>
      </c>
      <c r="O19" s="20" t="s">
        <v>7</v>
      </c>
      <c r="P19" s="20" t="s">
        <v>7</v>
      </c>
      <c r="Q19" s="20" t="s">
        <v>7</v>
      </c>
      <c r="R19" s="20">
        <v>44736</v>
      </c>
      <c r="S19" s="20">
        <v>40852</v>
      </c>
      <c r="T19" s="20">
        <v>39770</v>
      </c>
      <c r="U19" s="20">
        <v>40202</v>
      </c>
      <c r="V19" s="20">
        <v>38504</v>
      </c>
      <c r="W19" s="20">
        <v>37759</v>
      </c>
      <c r="X19" s="20">
        <f>16700+1275</f>
        <v>17975</v>
      </c>
      <c r="Y19" s="20">
        <f>9607+1372</f>
        <v>10979</v>
      </c>
      <c r="Z19" s="20">
        <v>26606</v>
      </c>
      <c r="AA19" s="20">
        <v>28303</v>
      </c>
      <c r="AB19" s="20">
        <v>27821</v>
      </c>
    </row>
    <row r="20" spans="1:28" s="6" customFormat="1" x14ac:dyDescent="0.25">
      <c r="A20" s="19"/>
      <c r="B20" s="20"/>
      <c r="C20" s="20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s="6" customFormat="1" x14ac:dyDescent="0.25">
      <c r="A21" s="19" t="s">
        <v>9</v>
      </c>
      <c r="B21" s="20">
        <f>SUM(B23:B24)</f>
        <v>62334</v>
      </c>
      <c r="C21" s="20">
        <f>SUM(C23:C24)</f>
        <v>58635</v>
      </c>
      <c r="D21" s="20">
        <f>SUM(D23:D24)</f>
        <v>87424</v>
      </c>
      <c r="E21" s="20">
        <v>80085</v>
      </c>
      <c r="F21" s="20">
        <f t="shared" ref="F21:N21" si="5">SUM(F23:F24)</f>
        <v>89677</v>
      </c>
      <c r="G21" s="20">
        <f t="shared" si="5"/>
        <v>96809</v>
      </c>
      <c r="H21" s="20">
        <f t="shared" si="5"/>
        <v>104337</v>
      </c>
      <c r="I21" s="20">
        <f t="shared" si="5"/>
        <v>128023</v>
      </c>
      <c r="J21" s="20">
        <f t="shared" si="5"/>
        <v>117469</v>
      </c>
      <c r="K21" s="20">
        <f t="shared" si="5"/>
        <v>99383</v>
      </c>
      <c r="L21" s="20">
        <f t="shared" si="5"/>
        <v>100639</v>
      </c>
      <c r="M21" s="20">
        <f t="shared" si="5"/>
        <v>88771</v>
      </c>
      <c r="N21" s="20">
        <f t="shared" si="5"/>
        <v>86182</v>
      </c>
      <c r="O21" s="20">
        <v>100974</v>
      </c>
      <c r="P21" s="20">
        <v>96487</v>
      </c>
      <c r="Q21" s="20">
        <v>87295</v>
      </c>
      <c r="R21" s="20">
        <v>78730</v>
      </c>
      <c r="S21" s="20">
        <v>87980</v>
      </c>
      <c r="T21" s="20">
        <v>99679</v>
      </c>
      <c r="U21" s="20">
        <v>103030</v>
      </c>
      <c r="V21" s="20">
        <v>102837</v>
      </c>
      <c r="W21" s="20">
        <v>100253</v>
      </c>
      <c r="X21" s="20">
        <f>SUM(X23:X24)</f>
        <v>22705</v>
      </c>
      <c r="Y21" s="20">
        <f>SUM(Y23:Y24)</f>
        <v>13330</v>
      </c>
      <c r="Z21" s="20">
        <f>SUM(Z23:Z24)</f>
        <v>58435</v>
      </c>
      <c r="AA21" s="20">
        <v>88524</v>
      </c>
      <c r="AB21" s="20">
        <v>92706</v>
      </c>
    </row>
    <row r="22" spans="1:28" s="6" customFormat="1" x14ac:dyDescent="0.25">
      <c r="A22" s="19"/>
      <c r="B22" s="20"/>
      <c r="C22" s="20"/>
      <c r="D22" s="20"/>
      <c r="E22" s="20"/>
      <c r="F22" s="20"/>
      <c r="G22" s="20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s="6" customFormat="1" x14ac:dyDescent="0.25">
      <c r="A23" s="19" t="s">
        <v>10</v>
      </c>
      <c r="B23" s="20">
        <v>18350</v>
      </c>
      <c r="C23" s="20">
        <v>17645</v>
      </c>
      <c r="D23" s="20">
        <v>23215</v>
      </c>
      <c r="E23" s="23">
        <v>21010</v>
      </c>
      <c r="F23" s="23">
        <v>25559</v>
      </c>
      <c r="G23" s="23">
        <v>27530</v>
      </c>
      <c r="H23" s="21">
        <v>26492</v>
      </c>
      <c r="I23" s="22">
        <v>30889</v>
      </c>
      <c r="J23" s="22">
        <v>34480</v>
      </c>
      <c r="K23" s="22">
        <v>30404</v>
      </c>
      <c r="L23" s="20">
        <v>28385</v>
      </c>
      <c r="M23" s="20">
        <v>26289</v>
      </c>
      <c r="N23" s="20">
        <v>27259</v>
      </c>
      <c r="O23" s="20" t="s">
        <v>7</v>
      </c>
      <c r="P23" s="20" t="s">
        <v>7</v>
      </c>
      <c r="Q23" s="20" t="s">
        <v>7</v>
      </c>
      <c r="R23" s="20">
        <v>27915</v>
      </c>
      <c r="S23" s="20">
        <v>29659</v>
      </c>
      <c r="T23" s="20">
        <v>34000</v>
      </c>
      <c r="U23" s="20">
        <v>35822</v>
      </c>
      <c r="V23" s="20">
        <v>32636</v>
      </c>
      <c r="W23" s="20">
        <v>31571</v>
      </c>
      <c r="X23" s="20">
        <v>6753</v>
      </c>
      <c r="Y23" s="20">
        <v>3604</v>
      </c>
      <c r="Z23" s="20">
        <v>18749</v>
      </c>
      <c r="AA23" s="20">
        <v>28356</v>
      </c>
      <c r="AB23" s="20">
        <v>26797</v>
      </c>
    </row>
    <row r="24" spans="1:28" s="6" customFormat="1" x14ac:dyDescent="0.25">
      <c r="A24" s="19" t="s">
        <v>11</v>
      </c>
      <c r="B24" s="20">
        <v>43984</v>
      </c>
      <c r="C24" s="20">
        <v>40990</v>
      </c>
      <c r="D24" s="20">
        <v>64209</v>
      </c>
      <c r="E24" s="23">
        <v>59075</v>
      </c>
      <c r="F24" s="23">
        <v>64118</v>
      </c>
      <c r="G24" s="23">
        <v>69279</v>
      </c>
      <c r="H24" s="21">
        <v>77845</v>
      </c>
      <c r="I24" s="22">
        <v>97134</v>
      </c>
      <c r="J24" s="22">
        <v>82989</v>
      </c>
      <c r="K24" s="22">
        <v>68979</v>
      </c>
      <c r="L24" s="20">
        <v>72254</v>
      </c>
      <c r="M24" s="20">
        <v>62482</v>
      </c>
      <c r="N24" s="20">
        <v>58923</v>
      </c>
      <c r="O24" s="20" t="s">
        <v>7</v>
      </c>
      <c r="P24" s="20" t="s">
        <v>7</v>
      </c>
      <c r="Q24" s="20" t="s">
        <v>7</v>
      </c>
      <c r="R24" s="20">
        <v>50815</v>
      </c>
      <c r="S24" s="20">
        <v>58321</v>
      </c>
      <c r="T24" s="20">
        <v>65679</v>
      </c>
      <c r="U24" s="20">
        <v>67208</v>
      </c>
      <c r="V24" s="20">
        <v>70201</v>
      </c>
      <c r="W24" s="20">
        <v>68682</v>
      </c>
      <c r="X24" s="20">
        <v>15952</v>
      </c>
      <c r="Y24" s="20">
        <v>9726</v>
      </c>
      <c r="Z24" s="20">
        <v>39686</v>
      </c>
      <c r="AA24" s="20">
        <v>60168</v>
      </c>
      <c r="AB24" s="20">
        <v>65909</v>
      </c>
    </row>
    <row r="25" spans="1:28" s="6" customFormat="1" x14ac:dyDescent="0.25">
      <c r="A25" s="19"/>
      <c r="B25" s="20"/>
      <c r="C25" s="20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s="6" customFormat="1" x14ac:dyDescent="0.25">
      <c r="A26" s="24" t="s">
        <v>12</v>
      </c>
      <c r="B26" s="20">
        <f t="shared" ref="B26:H26" si="6">SUM(B28:B29)</f>
        <v>3108</v>
      </c>
      <c r="C26" s="20">
        <f t="shared" si="6"/>
        <v>3944</v>
      </c>
      <c r="D26" s="20">
        <f t="shared" si="6"/>
        <v>4164</v>
      </c>
      <c r="E26" s="20">
        <f t="shared" si="6"/>
        <v>3723</v>
      </c>
      <c r="F26" s="20">
        <f t="shared" si="6"/>
        <v>2986</v>
      </c>
      <c r="G26" s="20">
        <f t="shared" si="6"/>
        <v>3026</v>
      </c>
      <c r="H26" s="20">
        <f t="shared" si="6"/>
        <v>2984</v>
      </c>
      <c r="I26" s="20" t="s">
        <v>7</v>
      </c>
      <c r="J26" s="20" t="s">
        <v>7</v>
      </c>
      <c r="K26" s="20" t="s">
        <v>7</v>
      </c>
      <c r="L26" s="20" t="s">
        <v>7</v>
      </c>
      <c r="M26" s="20" t="s">
        <v>7</v>
      </c>
      <c r="N26" s="20" t="s">
        <v>7</v>
      </c>
      <c r="O26" s="20" t="s">
        <v>7</v>
      </c>
      <c r="P26" s="20" t="s">
        <v>7</v>
      </c>
      <c r="Q26" s="20" t="s">
        <v>7</v>
      </c>
      <c r="R26" s="20" t="s">
        <v>7</v>
      </c>
      <c r="S26" s="20" t="s">
        <v>7</v>
      </c>
      <c r="T26" s="20" t="s">
        <v>7</v>
      </c>
      <c r="U26" s="20" t="s">
        <v>7</v>
      </c>
      <c r="V26" s="20" t="s">
        <v>7</v>
      </c>
      <c r="W26" s="20" t="s">
        <v>7</v>
      </c>
      <c r="X26" s="20" t="s">
        <v>7</v>
      </c>
      <c r="Y26" s="20" t="s">
        <v>7</v>
      </c>
      <c r="Z26" s="20" t="s">
        <v>7</v>
      </c>
      <c r="AA26" s="20" t="s">
        <v>7</v>
      </c>
      <c r="AB26" s="20" t="s">
        <v>7</v>
      </c>
    </row>
    <row r="27" spans="1:28" s="6" customFormat="1" x14ac:dyDescent="0.25">
      <c r="A27" s="24"/>
      <c r="B27" s="20"/>
      <c r="C27" s="20"/>
      <c r="D27" s="21"/>
      <c r="E27" s="25"/>
      <c r="F27" s="25"/>
      <c r="G27" s="25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s="6" customFormat="1" x14ac:dyDescent="0.25">
      <c r="A28" s="24" t="s">
        <v>13</v>
      </c>
      <c r="B28" s="20">
        <v>1719</v>
      </c>
      <c r="C28" s="20">
        <v>2006</v>
      </c>
      <c r="D28" s="20">
        <v>2948</v>
      </c>
      <c r="E28" s="23">
        <v>2843</v>
      </c>
      <c r="F28" s="23">
        <v>2153</v>
      </c>
      <c r="G28" s="23">
        <v>1823</v>
      </c>
      <c r="H28" s="21">
        <v>1952</v>
      </c>
      <c r="I28" s="20" t="s">
        <v>7</v>
      </c>
      <c r="J28" s="20" t="s">
        <v>7</v>
      </c>
      <c r="K28" s="20" t="s">
        <v>7</v>
      </c>
      <c r="L28" s="20" t="s">
        <v>7</v>
      </c>
      <c r="M28" s="20" t="s">
        <v>7</v>
      </c>
      <c r="N28" s="20" t="s">
        <v>7</v>
      </c>
      <c r="O28" s="20" t="s">
        <v>7</v>
      </c>
      <c r="P28" s="20" t="s">
        <v>7</v>
      </c>
      <c r="Q28" s="20" t="s">
        <v>7</v>
      </c>
      <c r="R28" s="20" t="s">
        <v>7</v>
      </c>
      <c r="S28" s="20" t="s">
        <v>7</v>
      </c>
      <c r="T28" s="20" t="s">
        <v>7</v>
      </c>
      <c r="U28" s="20" t="s">
        <v>7</v>
      </c>
      <c r="V28" s="20" t="s">
        <v>7</v>
      </c>
      <c r="W28" s="20" t="s">
        <v>7</v>
      </c>
      <c r="X28" s="20" t="s">
        <v>7</v>
      </c>
      <c r="Y28" s="20" t="s">
        <v>7</v>
      </c>
      <c r="Z28" s="20" t="s">
        <v>7</v>
      </c>
      <c r="AA28" s="20" t="s">
        <v>7</v>
      </c>
      <c r="AB28" s="20" t="s">
        <v>7</v>
      </c>
    </row>
    <row r="29" spans="1:28" s="6" customFormat="1" x14ac:dyDescent="0.25">
      <c r="A29" s="24" t="s">
        <v>14</v>
      </c>
      <c r="B29" s="20">
        <v>1389</v>
      </c>
      <c r="C29" s="20">
        <v>1938</v>
      </c>
      <c r="D29" s="20">
        <v>1216</v>
      </c>
      <c r="E29" s="23">
        <v>880</v>
      </c>
      <c r="F29" s="23">
        <v>833</v>
      </c>
      <c r="G29" s="23">
        <v>1203</v>
      </c>
      <c r="H29" s="21">
        <v>1032</v>
      </c>
      <c r="I29" s="20" t="s">
        <v>7</v>
      </c>
      <c r="J29" s="20" t="s">
        <v>7</v>
      </c>
      <c r="K29" s="20" t="s">
        <v>7</v>
      </c>
      <c r="L29" s="20" t="s">
        <v>7</v>
      </c>
      <c r="M29" s="20" t="s">
        <v>7</v>
      </c>
      <c r="N29" s="20" t="s">
        <v>7</v>
      </c>
      <c r="O29" s="20" t="s">
        <v>7</v>
      </c>
      <c r="P29" s="20" t="s">
        <v>7</v>
      </c>
      <c r="Q29" s="20" t="s">
        <v>7</v>
      </c>
      <c r="R29" s="20" t="s">
        <v>7</v>
      </c>
      <c r="S29" s="20" t="s">
        <v>7</v>
      </c>
      <c r="T29" s="20" t="s">
        <v>7</v>
      </c>
      <c r="U29" s="20" t="s">
        <v>7</v>
      </c>
      <c r="V29" s="20" t="s">
        <v>7</v>
      </c>
      <c r="W29" s="20" t="s">
        <v>7</v>
      </c>
      <c r="X29" s="20" t="s">
        <v>7</v>
      </c>
      <c r="Y29" s="20" t="s">
        <v>7</v>
      </c>
      <c r="Z29" s="20" t="s">
        <v>7</v>
      </c>
      <c r="AA29" s="20" t="s">
        <v>7</v>
      </c>
      <c r="AB29" s="20" t="s">
        <v>7</v>
      </c>
    </row>
    <row r="30" spans="1:28" s="6" customFormat="1" x14ac:dyDescent="0.25">
      <c r="A30" s="24"/>
      <c r="B30" s="20"/>
      <c r="C30" s="20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s="6" customFormat="1" x14ac:dyDescent="0.25">
      <c r="A31" s="24" t="s">
        <v>15</v>
      </c>
      <c r="B31" s="20">
        <v>17746</v>
      </c>
      <c r="C31" s="20">
        <v>18202</v>
      </c>
      <c r="D31" s="20">
        <v>20223</v>
      </c>
      <c r="E31" s="20">
        <v>18135</v>
      </c>
      <c r="F31" s="20">
        <v>17119</v>
      </c>
      <c r="G31" s="20">
        <v>20319</v>
      </c>
      <c r="H31" s="21">
        <v>20508</v>
      </c>
      <c r="I31" s="22">
        <v>11199</v>
      </c>
      <c r="J31" s="22">
        <v>24201</v>
      </c>
      <c r="K31" s="22">
        <v>36281</v>
      </c>
      <c r="L31" s="22">
        <v>26120</v>
      </c>
      <c r="M31" s="22">
        <v>23032</v>
      </c>
      <c r="N31" s="22">
        <v>26402</v>
      </c>
      <c r="O31" s="22">
        <v>63233</v>
      </c>
      <c r="P31" s="22">
        <v>63515</v>
      </c>
      <c r="Q31" s="22">
        <v>64613</v>
      </c>
      <c r="R31" s="22">
        <v>24990</v>
      </c>
      <c r="S31" s="22">
        <v>26304</v>
      </c>
      <c r="T31" s="22">
        <v>25578</v>
      </c>
      <c r="U31" s="22">
        <v>26980</v>
      </c>
      <c r="V31" s="22">
        <v>25753</v>
      </c>
      <c r="W31" s="22">
        <v>26308</v>
      </c>
      <c r="X31" s="22">
        <v>14684</v>
      </c>
      <c r="Y31" s="22">
        <v>5115</v>
      </c>
      <c r="Z31" s="22">
        <f>2546+5450+1736+5395+963+20</f>
        <v>16110</v>
      </c>
      <c r="AA31" s="22">
        <v>22102</v>
      </c>
      <c r="AB31" s="22">
        <v>29498</v>
      </c>
    </row>
    <row r="32" spans="1:28" s="6" customFormat="1" x14ac:dyDescent="0.25">
      <c r="A32" s="24"/>
      <c r="B32" s="20"/>
      <c r="C32" s="20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s="6" customFormat="1" x14ac:dyDescent="0.25">
      <c r="A33" s="26" t="s">
        <v>16</v>
      </c>
      <c r="B33" s="20">
        <f t="shared" ref="B33:Q33" si="7">+B37</f>
        <v>362611</v>
      </c>
      <c r="C33" s="20">
        <f t="shared" si="7"/>
        <v>484670</v>
      </c>
      <c r="D33" s="20">
        <f t="shared" si="7"/>
        <v>533278</v>
      </c>
      <c r="E33" s="20">
        <f t="shared" si="7"/>
        <v>527597</v>
      </c>
      <c r="F33" s="20">
        <f t="shared" si="7"/>
        <v>523253</v>
      </c>
      <c r="G33" s="20">
        <f t="shared" si="7"/>
        <v>559119</v>
      </c>
      <c r="H33" s="20">
        <f t="shared" si="7"/>
        <v>721270</v>
      </c>
      <c r="I33" s="20">
        <f t="shared" si="7"/>
        <v>563588</v>
      </c>
      <c r="J33" s="20">
        <f t="shared" si="7"/>
        <v>539092</v>
      </c>
      <c r="K33" s="20">
        <f t="shared" si="7"/>
        <v>647636</v>
      </c>
      <c r="L33" s="20">
        <f t="shared" si="7"/>
        <v>597526</v>
      </c>
      <c r="M33" s="20">
        <f t="shared" si="7"/>
        <v>635746</v>
      </c>
      <c r="N33" s="20">
        <f t="shared" si="7"/>
        <v>664747</v>
      </c>
      <c r="O33" s="20">
        <f t="shared" si="7"/>
        <v>609944</v>
      </c>
      <c r="P33" s="20">
        <f t="shared" si="7"/>
        <v>517436</v>
      </c>
      <c r="Q33" s="20">
        <f t="shared" si="7"/>
        <v>570263</v>
      </c>
      <c r="R33" s="20">
        <f t="shared" ref="R33:AB33" si="8">+R37</f>
        <v>563030</v>
      </c>
      <c r="S33" s="20">
        <f t="shared" si="8"/>
        <v>586615</v>
      </c>
      <c r="T33" s="20">
        <f t="shared" si="8"/>
        <v>594096</v>
      </c>
      <c r="U33" s="20">
        <f t="shared" si="8"/>
        <v>681211</v>
      </c>
      <c r="V33" s="20">
        <f t="shared" si="8"/>
        <v>675789</v>
      </c>
      <c r="W33" s="20">
        <f t="shared" si="8"/>
        <v>686813</v>
      </c>
      <c r="X33" s="20">
        <f t="shared" si="8"/>
        <v>250542</v>
      </c>
      <c r="Y33" s="20">
        <f t="shared" si="8"/>
        <v>69999</v>
      </c>
      <c r="Z33" s="20">
        <f t="shared" si="8"/>
        <v>250527</v>
      </c>
      <c r="AA33" s="20">
        <f t="shared" si="8"/>
        <v>441677</v>
      </c>
      <c r="AB33" s="20">
        <f t="shared" si="8"/>
        <v>621878</v>
      </c>
    </row>
    <row r="34" spans="1:28" s="6" customFormat="1" x14ac:dyDescent="0.25">
      <c r="A34" s="26"/>
      <c r="B34" s="20"/>
      <c r="C34" s="20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s="6" customFormat="1" x14ac:dyDescent="0.25">
      <c r="A35" s="26" t="s">
        <v>17</v>
      </c>
      <c r="B35" s="20" t="s">
        <v>7</v>
      </c>
      <c r="C35" s="20" t="s">
        <v>7</v>
      </c>
      <c r="D35" s="20" t="s">
        <v>7</v>
      </c>
      <c r="E35" s="20" t="s">
        <v>7</v>
      </c>
      <c r="F35" s="20" t="s">
        <v>7</v>
      </c>
      <c r="G35" s="20" t="s">
        <v>7</v>
      </c>
      <c r="H35" s="20" t="s">
        <v>7</v>
      </c>
      <c r="I35" s="20" t="s">
        <v>7</v>
      </c>
      <c r="J35" s="20" t="s">
        <v>7</v>
      </c>
      <c r="K35" s="20" t="s">
        <v>7</v>
      </c>
      <c r="L35" s="20" t="s">
        <v>7</v>
      </c>
      <c r="M35" s="20" t="s">
        <v>7</v>
      </c>
      <c r="N35" s="20" t="s">
        <v>7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s="6" customFormat="1" x14ac:dyDescent="0.25">
      <c r="A36" s="26"/>
      <c r="B36" s="20"/>
      <c r="C36" s="20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s="6" customFormat="1" ht="14.4" thickBot="1" x14ac:dyDescent="0.3">
      <c r="A37" s="27" t="s">
        <v>18</v>
      </c>
      <c r="B37" s="28">
        <v>362611</v>
      </c>
      <c r="C37" s="28">
        <v>484670</v>
      </c>
      <c r="D37" s="28">
        <v>533278</v>
      </c>
      <c r="E37" s="28">
        <v>527597</v>
      </c>
      <c r="F37" s="28">
        <v>523253</v>
      </c>
      <c r="G37" s="28">
        <v>559119</v>
      </c>
      <c r="H37" s="28">
        <v>721270</v>
      </c>
      <c r="I37" s="29">
        <v>563588</v>
      </c>
      <c r="J37" s="29">
        <v>539092</v>
      </c>
      <c r="K37" s="29">
        <v>647636</v>
      </c>
      <c r="L37" s="29">
        <v>597526</v>
      </c>
      <c r="M37" s="29">
        <v>635746</v>
      </c>
      <c r="N37" s="29">
        <v>664747</v>
      </c>
      <c r="O37" s="29">
        <v>609944</v>
      </c>
      <c r="P37" s="29">
        <v>517436</v>
      </c>
      <c r="Q37" s="29">
        <v>570263</v>
      </c>
      <c r="R37" s="29">
        <v>563030</v>
      </c>
      <c r="S37" s="29">
        <v>586615</v>
      </c>
      <c r="T37" s="29">
        <v>594096</v>
      </c>
      <c r="U37" s="29">
        <v>681211</v>
      </c>
      <c r="V37" s="29">
        <v>675789</v>
      </c>
      <c r="W37" s="29">
        <v>686813</v>
      </c>
      <c r="X37" s="29">
        <v>250542</v>
      </c>
      <c r="Y37" s="29">
        <v>69999</v>
      </c>
      <c r="Z37" s="29">
        <v>250527</v>
      </c>
      <c r="AA37" s="29">
        <v>441677</v>
      </c>
      <c r="AB37" s="29">
        <v>621878</v>
      </c>
    </row>
    <row r="38" spans="1:28" s="6" customFormat="1" x14ac:dyDescent="0.25">
      <c r="A38" s="3" t="s">
        <v>20</v>
      </c>
    </row>
    <row r="39" spans="1:28" s="6" customFormat="1" x14ac:dyDescent="0.25">
      <c r="A39" s="34" t="s">
        <v>19</v>
      </c>
    </row>
    <row r="40" spans="1:28" s="6" customFormat="1" x14ac:dyDescent="0.25">
      <c r="A40" s="30"/>
    </row>
    <row r="41" spans="1:28" s="6" customFormat="1" x14ac:dyDescent="0.25">
      <c r="A41" s="30"/>
    </row>
    <row r="42" spans="1:28" s="6" customFormat="1" x14ac:dyDescent="0.25">
      <c r="A42" s="30"/>
    </row>
    <row r="43" spans="1:28" s="6" customFormat="1" x14ac:dyDescent="0.25">
      <c r="A43" s="30"/>
    </row>
    <row r="44" spans="1:28" s="6" customFormat="1" x14ac:dyDescent="0.25">
      <c r="A44" s="30"/>
    </row>
    <row r="45" spans="1:28" s="6" customFormat="1" x14ac:dyDescent="0.25">
      <c r="A45" s="31"/>
    </row>
    <row r="46" spans="1:28" s="6" customFormat="1" x14ac:dyDescent="0.25">
      <c r="A46" s="32"/>
    </row>
    <row r="47" spans="1:28" s="6" customFormat="1" x14ac:dyDescent="0.25">
      <c r="A47" s="30"/>
    </row>
    <row r="48" spans="1:28" s="6" customFormat="1" x14ac:dyDescent="0.25">
      <c r="A48" s="30"/>
    </row>
  </sheetData>
  <mergeCells count="2">
    <mergeCell ref="B5:F5"/>
    <mergeCell ref="L4:M4"/>
  </mergeCells>
  <printOptions horizontalCentered="1"/>
  <pageMargins left="1" right="1" top="1" bottom="1" header="0.5" footer="0.5"/>
  <pageSetup scale="68" fitToWidth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Barbados</vt:lpstr>
      <vt:lpstr>Barbados!Print_Area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2021-08-23T13:32:09Z</cp:lastPrinted>
  <dcterms:created xsi:type="dcterms:W3CDTF">2012-07-05T16:12:43Z</dcterms:created>
  <dcterms:modified xsi:type="dcterms:W3CDTF">2025-08-11T19:17:09Z</dcterms:modified>
</cp:coreProperties>
</file>