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Tourism\"/>
    </mc:Choice>
  </mc:AlternateContent>
  <xr:revisionPtr revIDLastSave="0" documentId="8_{374CDB90-7792-486F-B59C-197E30C7D4AC}" xr6:coauthVersionLast="47" xr6:coauthVersionMax="47" xr10:uidLastSave="{00000000-0000-0000-0000-000000000000}"/>
  <bookViews>
    <workbookView xWindow="-28920" yWindow="-120" windowWidth="29040" windowHeight="15720" xr2:uid="{25AFB628-C389-4B67-B4C6-C3786333C985}"/>
  </bookViews>
  <sheets>
    <sheet name="TheBahamas" sheetId="1" r:id="rId1"/>
  </sheets>
  <definedNames>
    <definedName name="_xlnm.Print_Area" localSheetId="0">TheBahamas!$A$1:$X$35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7" i="1" l="1"/>
  <c r="W10" i="1" s="1"/>
  <c r="W8" i="1" s="1"/>
  <c r="U27" i="1"/>
  <c r="U10" i="1" s="1"/>
  <c r="U8" i="1" s="1"/>
  <c r="V27" i="1"/>
  <c r="V10" i="1"/>
  <c r="Y29" i="1"/>
  <c r="Z29" i="1"/>
  <c r="AA29" i="1"/>
  <c r="AB29" i="1"/>
  <c r="AB27" i="1"/>
  <c r="AB10" i="1" s="1"/>
  <c r="AB8" i="1" s="1"/>
  <c r="AA27" i="1"/>
  <c r="AA10" i="1" s="1"/>
  <c r="AA8" i="1" s="1"/>
  <c r="Z27" i="1"/>
  <c r="Z10" i="1" s="1"/>
  <c r="Z8" i="1" s="1"/>
  <c r="Y27" i="1"/>
  <c r="Y10" i="1"/>
  <c r="Y8" i="1"/>
  <c r="X27" i="1"/>
  <c r="X10" i="1" s="1"/>
  <c r="X8" i="1" s="1"/>
  <c r="N29" i="1"/>
  <c r="N8" i="1" s="1"/>
  <c r="O29" i="1"/>
  <c r="P29" i="1"/>
  <c r="Q29" i="1"/>
  <c r="R29" i="1"/>
  <c r="S29" i="1"/>
  <c r="T29" i="1"/>
  <c r="U29" i="1"/>
  <c r="V29" i="1"/>
  <c r="V8" i="1" s="1"/>
  <c r="W29" i="1"/>
  <c r="X29" i="1"/>
  <c r="M10" i="1"/>
  <c r="O10" i="1"/>
  <c r="P10" i="1"/>
  <c r="P8" i="1" s="1"/>
  <c r="Q10" i="1"/>
  <c r="R10" i="1"/>
  <c r="R8" i="1" s="1"/>
  <c r="S10" i="1"/>
  <c r="T10" i="1"/>
  <c r="T8" i="1"/>
  <c r="D10" i="1"/>
  <c r="D8" i="1" s="1"/>
  <c r="I10" i="1"/>
  <c r="I8" i="1" s="1"/>
  <c r="J10" i="1"/>
  <c r="J8" i="1" s="1"/>
  <c r="K10" i="1"/>
  <c r="K8" i="1"/>
  <c r="L10" i="1"/>
  <c r="L8" i="1" s="1"/>
  <c r="N10" i="1"/>
  <c r="Q8" i="1"/>
  <c r="S8" i="1"/>
  <c r="O8" i="1"/>
  <c r="M29" i="1"/>
  <c r="M8" i="1" s="1"/>
  <c r="L29" i="1"/>
  <c r="K29" i="1"/>
  <c r="J29" i="1"/>
  <c r="I29" i="1"/>
  <c r="H29" i="1"/>
  <c r="G29" i="1"/>
  <c r="G8" i="1" s="1"/>
  <c r="F29" i="1"/>
  <c r="F8" i="1" s="1"/>
  <c r="E29" i="1"/>
  <c r="D29" i="1"/>
  <c r="C29" i="1"/>
  <c r="B29" i="1"/>
  <c r="C19" i="1"/>
  <c r="B19" i="1"/>
  <c r="C10" i="1"/>
  <c r="C8" i="1"/>
  <c r="B10" i="1"/>
  <c r="B8" i="1" s="1"/>
  <c r="E10" i="1"/>
  <c r="E8" i="1"/>
  <c r="G10" i="1"/>
  <c r="H10" i="1"/>
  <c r="H8" i="1" s="1"/>
  <c r="F10" i="1"/>
</calcChain>
</file>

<file path=xl/sharedStrings.xml><?xml version="1.0" encoding="utf-8"?>
<sst xmlns="http://schemas.openxmlformats.org/spreadsheetml/2006/main" count="53" uniqueCount="27">
  <si>
    <t xml:space="preserve"> </t>
  </si>
  <si>
    <t>(No.of Persons)</t>
  </si>
  <si>
    <t>TOTAL VISITOR ARRIVALS</t>
  </si>
  <si>
    <t>TOTAL TOURIST ARRIVALS</t>
  </si>
  <si>
    <t xml:space="preserve">    United States</t>
  </si>
  <si>
    <t xml:space="preserve">    Canada</t>
  </si>
  <si>
    <t xml:space="preserve">    Europe</t>
  </si>
  <si>
    <t xml:space="preserve">      United Kingdom</t>
  </si>
  <si>
    <t xml:space="preserve">            …</t>
  </si>
  <si>
    <t xml:space="preserve">      Other Europe</t>
  </si>
  <si>
    <t xml:space="preserve">    CARIBBEAN</t>
  </si>
  <si>
    <t xml:space="preserve">    CARICOM</t>
  </si>
  <si>
    <t xml:space="preserve">    SOUTH AMERICA</t>
  </si>
  <si>
    <t xml:space="preserve"> OTHER COUNTRIES</t>
  </si>
  <si>
    <t xml:space="preserve">  STAY-OVER ARRIVALS BY SEA</t>
  </si>
  <si>
    <t xml:space="preserve">     EXCURSIONIST (DAY VISITORS) </t>
  </si>
  <si>
    <t xml:space="preserve">     CRUISE PASSENGER</t>
  </si>
  <si>
    <r>
      <t xml:space="preserve">SOURCES </t>
    </r>
    <r>
      <rPr>
        <i/>
        <sz val="10"/>
        <rFont val="Arial"/>
        <family val="2"/>
      </rPr>
      <t>:   The Bahamas Ministry of Tourism and The Caribbean Tourism Organization</t>
    </r>
  </si>
  <si>
    <t xml:space="preserve">All numbers are subject to revision as Immigration cards come in. Stopover Visitors in this table are based on place of stay and not port of entry.
</t>
  </si>
  <si>
    <t>2020r</t>
  </si>
  <si>
    <t>2024p</t>
  </si>
  <si>
    <t>2023p</t>
  </si>
  <si>
    <t>2021r</t>
  </si>
  <si>
    <t>2022r</t>
  </si>
  <si>
    <t>p-preliminary</t>
  </si>
  <si>
    <t>NUMBER OF VISITOR ARRIVALS TO THE BAHAMAS: 1990, 1995 and 2000 - 2024</t>
  </si>
  <si>
    <r>
      <rPr>
        <b/>
        <i/>
        <sz val="11"/>
        <rFont val="Arial"/>
        <family val="2"/>
      </rPr>
      <t>NOTES</t>
    </r>
    <r>
      <rPr>
        <i/>
        <sz val="11"/>
        <rFont val="Arial"/>
        <family val="2"/>
      </rPr>
      <t xml:space="preserve"> :  r- revised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</si>
</sst>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_(* #,##0.00_);_(* \(#,##0.00\);_(* &quot;-&quot;??_);_(@_)"/>
    <numFmt numFmtId="172" formatCode="_(* #,##0_);_(* \(#,##0\);_(* &quot;-&quot;??_);_(@_)"/>
  </numFmts>
  <fonts count="10" x14ac:knownFonts="1">
    <font>
      <sz val="12"/>
      <name val="Arial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vertAlign val="sub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4" fillId="0" borderId="0" xfId="0" applyFont="1" applyBorder="1"/>
    <xf numFmtId="172" fontId="4" fillId="0" borderId="0" xfId="1" applyNumberFormat="1" applyFont="1" applyFill="1" applyBorder="1"/>
    <xf numFmtId="172" fontId="4" fillId="0" borderId="0" xfId="1" applyNumberFormat="1" applyFont="1" applyBorder="1"/>
    <xf numFmtId="172" fontId="2" fillId="0" borderId="0" xfId="1" applyNumberFormat="1" applyFont="1" applyFill="1" applyBorder="1" applyAlignment="1">
      <alignment horizontal="right"/>
    </xf>
    <xf numFmtId="172" fontId="4" fillId="0" borderId="0" xfId="1" applyNumberFormat="1" applyFont="1"/>
    <xf numFmtId="0" fontId="2" fillId="0" borderId="0" xfId="0" applyFont="1" applyBorder="1" applyAlignment="1">
      <alignment horizontal="left"/>
    </xf>
    <xf numFmtId="172" fontId="2" fillId="0" borderId="0" xfId="1" applyNumberFormat="1" applyFont="1" applyFill="1" applyBorder="1"/>
    <xf numFmtId="172" fontId="2" fillId="0" borderId="0" xfId="1" applyNumberFormat="1" applyFont="1" applyFill="1"/>
    <xf numFmtId="172" fontId="2" fillId="0" borderId="0" xfId="1" applyNumberFormat="1" applyFont="1"/>
    <xf numFmtId="172" fontId="2" fillId="0" borderId="0" xfId="1" applyNumberFormat="1" applyFont="1" applyFill="1" applyAlignment="1">
      <alignment horizontal="right"/>
    </xf>
    <xf numFmtId="172" fontId="9" fillId="0" borderId="0" xfId="1" applyNumberFormat="1" applyFont="1" applyFill="1" applyAlignment="1">
      <alignment horizontal="right"/>
    </xf>
    <xf numFmtId="0" fontId="2" fillId="0" borderId="0" xfId="0" applyFont="1" applyBorder="1" applyAlignment="1">
      <alignment horizontal="left" indent="1"/>
    </xf>
    <xf numFmtId="0" fontId="2" fillId="0" borderId="4" xfId="0" applyFont="1" applyBorder="1"/>
    <xf numFmtId="172" fontId="2" fillId="0" borderId="4" xfId="1" applyNumberFormat="1" applyFont="1" applyFill="1" applyBorder="1"/>
    <xf numFmtId="172" fontId="2" fillId="0" borderId="4" xfId="1" applyNumberFormat="1" applyFont="1" applyBorder="1"/>
    <xf numFmtId="0" fontId="7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3" fillId="0" borderId="0" xfId="0" applyFont="1" applyAlignment="1"/>
    <xf numFmtId="3" fontId="1" fillId="0" borderId="0" xfId="0" applyNumberFormat="1" applyFont="1"/>
    <xf numFmtId="0" fontId="4" fillId="0" borderId="3" xfId="0" applyFont="1" applyBorder="1" applyAlignment="1">
      <alignment horizontal="right" vertical="center"/>
    </xf>
    <xf numFmtId="0" fontId="6" fillId="0" borderId="0" xfId="0" applyFont="1" applyAlignment="1">
      <alignment horizontal="left" indent="4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4" fillId="0" borderId="0" xfId="0" applyFont="1" applyFill="1"/>
    <xf numFmtId="0" fontId="2" fillId="0" borderId="0" xfId="0" applyFont="1" applyFill="1"/>
    <xf numFmtId="0" fontId="2" fillId="0" borderId="2" xfId="0" applyFont="1" applyFill="1" applyBorder="1"/>
    <xf numFmtId="172" fontId="4" fillId="0" borderId="0" xfId="1" applyNumberFormat="1" applyFont="1" applyFill="1"/>
    <xf numFmtId="0" fontId="7" fillId="0" borderId="0" xfId="0" applyFont="1" applyAlignment="1">
      <alignment horizontal="left"/>
    </xf>
    <xf numFmtId="0" fontId="4" fillId="0" borderId="4" xfId="0" quotePrefix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quotePrefix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3C7CC-A594-4357-B716-F458DB416D3C}">
  <sheetPr transitionEvaluation="1"/>
  <dimension ref="A1:AU43"/>
  <sheetViews>
    <sheetView tabSelected="1" zoomScale="85" zoomScaleNormal="85" workbookViewId="0"/>
  </sheetViews>
  <sheetFormatPr defaultColWidth="8.90625" defaultRowHeight="13.8" x14ac:dyDescent="0.25"/>
  <cols>
    <col min="1" max="1" width="27.81640625" style="1" customWidth="1"/>
    <col min="2" max="22" width="9.36328125" style="1" customWidth="1"/>
    <col min="23" max="23" width="9.36328125" style="35" customWidth="1"/>
    <col min="24" max="27" width="9.36328125" style="1" customWidth="1"/>
    <col min="28" max="28" width="11" style="1" customWidth="1"/>
    <col min="29" max="16384" width="8.90625" style="1"/>
  </cols>
  <sheetData>
    <row r="1" spans="1:28" x14ac:dyDescent="0.25">
      <c r="A1" s="1" t="s">
        <v>0</v>
      </c>
    </row>
    <row r="2" spans="1:28" s="3" customFormat="1" ht="15.6" x14ac:dyDescent="0.3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6"/>
      <c r="X2" s="31"/>
      <c r="Y2" s="31"/>
      <c r="Z2" s="31"/>
      <c r="AA2" s="31"/>
      <c r="AB2" s="31"/>
    </row>
    <row r="3" spans="1:28" s="3" customFormat="1" x14ac:dyDescent="0.25">
      <c r="A3" s="4"/>
      <c r="B3" s="4"/>
      <c r="C3" s="4"/>
      <c r="W3" s="37"/>
    </row>
    <row r="4" spans="1:28" s="5" customFormat="1" ht="14.4" thickBot="1" x14ac:dyDescent="0.3">
      <c r="B4" s="3"/>
      <c r="C4" s="3"/>
      <c r="L4" s="44"/>
      <c r="M4" s="44"/>
      <c r="W4" s="38"/>
      <c r="AA4" s="42" t="s">
        <v>1</v>
      </c>
      <c r="AB4" s="42"/>
    </row>
    <row r="5" spans="1:28" s="5" customFormat="1" x14ac:dyDescent="0.25">
      <c r="A5" s="6"/>
      <c r="B5" s="43"/>
      <c r="C5" s="43"/>
      <c r="D5" s="43"/>
      <c r="E5" s="43"/>
      <c r="F5" s="4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39"/>
      <c r="X5" s="7"/>
      <c r="Y5" s="7"/>
      <c r="Z5" s="7"/>
      <c r="AA5" s="7"/>
      <c r="AB5" s="7"/>
    </row>
    <row r="6" spans="1:28" s="11" customFormat="1" x14ac:dyDescent="0.25">
      <c r="A6" s="8"/>
      <c r="B6" s="9">
        <v>1990</v>
      </c>
      <c r="C6" s="10">
        <v>1995</v>
      </c>
      <c r="D6" s="10">
        <v>2000</v>
      </c>
      <c r="E6" s="10">
        <v>2001</v>
      </c>
      <c r="F6" s="9">
        <v>2002</v>
      </c>
      <c r="G6" s="9">
        <v>2003</v>
      </c>
      <c r="H6" s="9">
        <v>2004</v>
      </c>
      <c r="I6" s="9">
        <v>2005</v>
      </c>
      <c r="J6" s="9">
        <v>2006</v>
      </c>
      <c r="K6" s="9">
        <v>2007</v>
      </c>
      <c r="L6" s="9">
        <v>2008</v>
      </c>
      <c r="M6" s="9">
        <v>2009</v>
      </c>
      <c r="N6" s="9">
        <v>2010</v>
      </c>
      <c r="O6" s="9">
        <v>2011</v>
      </c>
      <c r="P6" s="9">
        <v>2012</v>
      </c>
      <c r="Q6" s="9">
        <v>2013</v>
      </c>
      <c r="R6" s="9">
        <v>2014</v>
      </c>
      <c r="S6" s="9">
        <v>2015</v>
      </c>
      <c r="T6" s="9">
        <v>2016</v>
      </c>
      <c r="U6" s="9">
        <v>2017</v>
      </c>
      <c r="V6" s="9">
        <v>2018</v>
      </c>
      <c r="W6" s="9">
        <v>2019</v>
      </c>
      <c r="X6" s="33" t="s">
        <v>19</v>
      </c>
      <c r="Y6" s="33" t="s">
        <v>22</v>
      </c>
      <c r="Z6" s="33" t="s">
        <v>23</v>
      </c>
      <c r="AA6" s="33" t="s">
        <v>21</v>
      </c>
      <c r="AB6" s="33" t="s">
        <v>20</v>
      </c>
    </row>
    <row r="7" spans="1:28" s="5" customFormat="1" x14ac:dyDescent="0.25">
      <c r="A7" s="12"/>
      <c r="B7" s="13"/>
      <c r="C7" s="12"/>
      <c r="W7" s="38"/>
    </row>
    <row r="8" spans="1:28" s="3" customFormat="1" x14ac:dyDescent="0.25">
      <c r="A8" s="14" t="s">
        <v>2</v>
      </c>
      <c r="B8" s="15">
        <f>+B10+B29</f>
        <v>3616772</v>
      </c>
      <c r="C8" s="15">
        <f t="shared" ref="C8:M8" si="0">+C10+C29</f>
        <v>3268455</v>
      </c>
      <c r="D8" s="15">
        <f t="shared" si="0"/>
        <v>4056585</v>
      </c>
      <c r="E8" s="15">
        <f t="shared" si="0"/>
        <v>4089453</v>
      </c>
      <c r="F8" s="15">
        <f t="shared" si="0"/>
        <v>4315263</v>
      </c>
      <c r="G8" s="15">
        <f t="shared" si="0"/>
        <v>4564264</v>
      </c>
      <c r="H8" s="15">
        <f t="shared" si="0"/>
        <v>5007615</v>
      </c>
      <c r="I8" s="15">
        <f t="shared" si="0"/>
        <v>4686862</v>
      </c>
      <c r="J8" s="15">
        <f t="shared" si="0"/>
        <v>4679415</v>
      </c>
      <c r="K8" s="15">
        <f t="shared" si="0"/>
        <v>4498394</v>
      </c>
      <c r="L8" s="15">
        <f t="shared" si="0"/>
        <v>4324146</v>
      </c>
      <c r="M8" s="15">
        <f t="shared" si="0"/>
        <v>4582787</v>
      </c>
      <c r="N8" s="15">
        <f t="shared" ref="N8:X8" si="1">+N10+N29</f>
        <v>5179988</v>
      </c>
      <c r="O8" s="15">
        <f t="shared" si="1"/>
        <v>5507641</v>
      </c>
      <c r="P8" s="15">
        <f t="shared" si="1"/>
        <v>5855922</v>
      </c>
      <c r="Q8" s="15">
        <f t="shared" si="1"/>
        <v>6074822</v>
      </c>
      <c r="R8" s="15">
        <f t="shared" si="1"/>
        <v>6231767</v>
      </c>
      <c r="S8" s="15">
        <f t="shared" si="1"/>
        <v>5997521</v>
      </c>
      <c r="T8" s="15">
        <f t="shared" si="1"/>
        <v>6172206</v>
      </c>
      <c r="U8" s="15">
        <f t="shared" si="1"/>
        <v>6081068</v>
      </c>
      <c r="V8" s="15">
        <f t="shared" si="1"/>
        <v>6510334</v>
      </c>
      <c r="W8" s="15">
        <f t="shared" si="1"/>
        <v>7240267</v>
      </c>
      <c r="X8" s="15">
        <f t="shared" si="1"/>
        <v>1767730</v>
      </c>
      <c r="Y8" s="15">
        <f>+Y10+Y29</f>
        <v>2007623</v>
      </c>
      <c r="Z8" s="15">
        <f>+Z10+Z29</f>
        <v>6842536</v>
      </c>
      <c r="AA8" s="15">
        <f>+AA10+AA29</f>
        <v>9645312</v>
      </c>
      <c r="AB8" s="15">
        <f>+AB10+AB29</f>
        <v>11221893</v>
      </c>
    </row>
    <row r="9" spans="1:28" s="3" customFormat="1" x14ac:dyDescent="0.25">
      <c r="A9" s="14"/>
      <c r="B9" s="15"/>
      <c r="C9" s="16"/>
      <c r="D9" s="16"/>
      <c r="E9" s="16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40"/>
      <c r="X9" s="18"/>
      <c r="Y9" s="18"/>
      <c r="Z9" s="18"/>
      <c r="AA9" s="18"/>
      <c r="AB9" s="18"/>
    </row>
    <row r="10" spans="1:28" s="3" customFormat="1" x14ac:dyDescent="0.25">
      <c r="A10" s="14" t="s">
        <v>3</v>
      </c>
      <c r="B10" s="16">
        <f>+B12+B14+B16+B21+B25+B27</f>
        <v>1550000</v>
      </c>
      <c r="C10" s="16">
        <f>+C12+C14+C16+C21+C27</f>
        <v>1628335</v>
      </c>
      <c r="D10" s="16">
        <f>+D12+D14+D16+D21+D27+D25</f>
        <v>1543959</v>
      </c>
      <c r="E10" s="16">
        <f t="shared" ref="E10:X10" si="2">+E12+E14+E16+E21+E27+E25</f>
        <v>1537780</v>
      </c>
      <c r="F10" s="16">
        <f t="shared" si="2"/>
        <v>1513151</v>
      </c>
      <c r="G10" s="16">
        <f t="shared" si="2"/>
        <v>1510169</v>
      </c>
      <c r="H10" s="16">
        <f t="shared" si="2"/>
        <v>1561312</v>
      </c>
      <c r="I10" s="16">
        <f t="shared" si="2"/>
        <v>1608153</v>
      </c>
      <c r="J10" s="16">
        <f t="shared" si="2"/>
        <v>1600881</v>
      </c>
      <c r="K10" s="16">
        <f t="shared" si="2"/>
        <v>1527735</v>
      </c>
      <c r="L10" s="16">
        <f t="shared" si="2"/>
        <v>1463006</v>
      </c>
      <c r="M10" s="16">
        <f t="shared" si="2"/>
        <v>1327007</v>
      </c>
      <c r="N10" s="16">
        <f t="shared" si="2"/>
        <v>1370181</v>
      </c>
      <c r="O10" s="16">
        <f t="shared" si="2"/>
        <v>1346372</v>
      </c>
      <c r="P10" s="16">
        <f t="shared" si="2"/>
        <v>1421761</v>
      </c>
      <c r="Q10" s="16">
        <f t="shared" si="2"/>
        <v>1365586</v>
      </c>
      <c r="R10" s="16">
        <f t="shared" si="2"/>
        <v>1427066</v>
      </c>
      <c r="S10" s="16">
        <f t="shared" si="2"/>
        <v>1484063</v>
      </c>
      <c r="T10" s="16">
        <f t="shared" si="2"/>
        <v>1481832</v>
      </c>
      <c r="U10" s="16">
        <f t="shared" si="2"/>
        <v>1454809</v>
      </c>
      <c r="V10" s="16">
        <f>+V12+V14+V16+V21+V27+V25</f>
        <v>1632738</v>
      </c>
      <c r="W10" s="15">
        <f>+W12+W14+W16+W21+W27+W25</f>
        <v>1806908</v>
      </c>
      <c r="X10" s="16">
        <f t="shared" si="2"/>
        <v>440588</v>
      </c>
      <c r="Y10" s="16">
        <f>+Y12+Y14+Y16+Y21+Y27+Y25</f>
        <v>892442</v>
      </c>
      <c r="Z10" s="16">
        <f>+Z12+Z14+Z16+Z21+Z27+Z25</f>
        <v>1452520</v>
      </c>
      <c r="AA10" s="16">
        <f>+AA12+AA14+AA16+AA21+AA27+AA25</f>
        <v>1872059</v>
      </c>
      <c r="AB10" s="16">
        <f>+AB12+AB14+AB16+AB21+AB27+AB25</f>
        <v>1869110</v>
      </c>
    </row>
    <row r="11" spans="1:28" s="3" customFormat="1" x14ac:dyDescent="0.25">
      <c r="A11" s="14"/>
      <c r="B11" s="15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40"/>
      <c r="X11" s="18"/>
      <c r="Y11" s="18"/>
      <c r="Z11" s="18"/>
      <c r="AA11" s="18"/>
      <c r="AB11" s="18"/>
    </row>
    <row r="12" spans="1:28" s="5" customFormat="1" x14ac:dyDescent="0.25">
      <c r="A12" s="19" t="s">
        <v>4</v>
      </c>
      <c r="B12" s="20">
        <v>1322000</v>
      </c>
      <c r="C12" s="20">
        <v>1328925</v>
      </c>
      <c r="D12" s="20">
        <v>1294295</v>
      </c>
      <c r="E12" s="20">
        <v>1308163</v>
      </c>
      <c r="F12" s="20">
        <v>1310140</v>
      </c>
      <c r="G12" s="20">
        <v>1305335</v>
      </c>
      <c r="H12" s="21">
        <v>1360912</v>
      </c>
      <c r="I12" s="22">
        <v>1380083</v>
      </c>
      <c r="J12" s="22">
        <v>1365123</v>
      </c>
      <c r="K12" s="22">
        <v>1263680</v>
      </c>
      <c r="L12" s="22">
        <v>1177271</v>
      </c>
      <c r="M12" s="22">
        <v>1068726</v>
      </c>
      <c r="N12" s="22">
        <v>1097190</v>
      </c>
      <c r="O12" s="22">
        <v>1058682</v>
      </c>
      <c r="P12" s="22">
        <v>1121605</v>
      </c>
      <c r="Q12" s="22">
        <v>1067355</v>
      </c>
      <c r="R12" s="22">
        <v>1107328</v>
      </c>
      <c r="S12" s="22">
        <v>1146408</v>
      </c>
      <c r="T12" s="22">
        <v>1159259</v>
      </c>
      <c r="U12" s="22">
        <v>1146852</v>
      </c>
      <c r="V12" s="22">
        <v>1304752</v>
      </c>
      <c r="W12" s="21">
        <v>1474029</v>
      </c>
      <c r="X12" s="22">
        <v>355692</v>
      </c>
      <c r="Y12" s="22">
        <v>835762</v>
      </c>
      <c r="Z12" s="22">
        <v>1303566</v>
      </c>
      <c r="AA12" s="22">
        <v>1630278</v>
      </c>
      <c r="AB12" s="22">
        <v>1571892</v>
      </c>
    </row>
    <row r="13" spans="1:28" s="5" customFormat="1" x14ac:dyDescent="0.25">
      <c r="A13" s="19"/>
      <c r="B13" s="20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1"/>
      <c r="X13" s="22"/>
      <c r="Y13" s="22"/>
      <c r="Z13" s="22"/>
      <c r="AA13" s="22"/>
      <c r="AB13" s="22"/>
    </row>
    <row r="14" spans="1:28" s="5" customFormat="1" x14ac:dyDescent="0.25">
      <c r="A14" s="19" t="s">
        <v>5</v>
      </c>
      <c r="B14" s="20">
        <v>97000</v>
      </c>
      <c r="C14" s="20">
        <v>85600</v>
      </c>
      <c r="D14" s="20">
        <v>82840</v>
      </c>
      <c r="E14" s="20">
        <v>79715</v>
      </c>
      <c r="F14" s="23">
        <v>68592</v>
      </c>
      <c r="G14" s="20">
        <v>63148</v>
      </c>
      <c r="H14" s="21">
        <v>68462</v>
      </c>
      <c r="I14" s="22">
        <v>75643</v>
      </c>
      <c r="J14" s="22">
        <v>84639</v>
      </c>
      <c r="K14" s="22">
        <v>100340</v>
      </c>
      <c r="L14" s="22">
        <v>114960</v>
      </c>
      <c r="M14" s="22">
        <v>107041</v>
      </c>
      <c r="N14" s="22">
        <v>119321</v>
      </c>
      <c r="O14" s="22">
        <v>124166</v>
      </c>
      <c r="P14" s="22">
        <v>131064</v>
      </c>
      <c r="Q14" s="22">
        <v>123744</v>
      </c>
      <c r="R14" s="22">
        <v>144141</v>
      </c>
      <c r="S14" s="22">
        <v>151739</v>
      </c>
      <c r="T14" s="22">
        <v>127593</v>
      </c>
      <c r="U14" s="22">
        <v>111981</v>
      </c>
      <c r="V14" s="22">
        <v>126379</v>
      </c>
      <c r="W14" s="21">
        <v>134574</v>
      </c>
      <c r="X14" s="22">
        <v>44333</v>
      </c>
      <c r="Y14" s="22">
        <v>11515</v>
      </c>
      <c r="Z14" s="22">
        <v>43879</v>
      </c>
      <c r="AA14" s="22">
        <v>80689</v>
      </c>
      <c r="AB14" s="22">
        <v>121263</v>
      </c>
    </row>
    <row r="15" spans="1:28" s="5" customFormat="1" x14ac:dyDescent="0.25">
      <c r="A15" s="19"/>
      <c r="B15" s="20"/>
      <c r="C15" s="20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1"/>
      <c r="X15" s="22"/>
      <c r="Y15" s="22"/>
      <c r="Z15" s="22"/>
      <c r="AA15" s="22"/>
      <c r="AB15" s="22"/>
    </row>
    <row r="16" spans="1:28" s="5" customFormat="1" x14ac:dyDescent="0.25">
      <c r="A16" s="19" t="s">
        <v>6</v>
      </c>
      <c r="B16" s="20">
        <v>97000</v>
      </c>
      <c r="C16" s="20">
        <v>114950</v>
      </c>
      <c r="D16" s="20">
        <v>104610</v>
      </c>
      <c r="E16" s="20">
        <v>94047</v>
      </c>
      <c r="F16" s="23">
        <v>79564</v>
      </c>
      <c r="G16" s="20">
        <v>93170</v>
      </c>
      <c r="H16" s="21">
        <v>83590</v>
      </c>
      <c r="I16" s="22">
        <v>85277</v>
      </c>
      <c r="J16" s="22">
        <v>82209</v>
      </c>
      <c r="K16" s="22">
        <v>87170</v>
      </c>
      <c r="L16" s="22">
        <v>93803</v>
      </c>
      <c r="M16" s="22">
        <v>78817</v>
      </c>
      <c r="N16" s="22">
        <v>78083</v>
      </c>
      <c r="O16" s="22">
        <v>78201</v>
      </c>
      <c r="P16" s="22">
        <v>78641</v>
      </c>
      <c r="Q16" s="22">
        <v>80600</v>
      </c>
      <c r="R16" s="22">
        <v>82774</v>
      </c>
      <c r="S16" s="22">
        <v>87645</v>
      </c>
      <c r="T16" s="22">
        <v>92997</v>
      </c>
      <c r="U16" s="22">
        <v>116344</v>
      </c>
      <c r="V16" s="22">
        <v>121963</v>
      </c>
      <c r="W16" s="21">
        <v>118358</v>
      </c>
      <c r="X16" s="22">
        <v>23932</v>
      </c>
      <c r="Y16" s="22">
        <v>18156</v>
      </c>
      <c r="Z16" s="22">
        <v>55689</v>
      </c>
      <c r="AA16" s="22">
        <v>81790</v>
      </c>
      <c r="AB16" s="22">
        <v>96870</v>
      </c>
    </row>
    <row r="17" spans="1:47" s="5" customFormat="1" x14ac:dyDescent="0.25">
      <c r="A17" s="19"/>
      <c r="B17" s="20"/>
      <c r="C17" s="20"/>
      <c r="D17" s="21"/>
      <c r="E17" s="21"/>
      <c r="F17" s="21"/>
      <c r="G17" s="21"/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1"/>
      <c r="X17" s="22"/>
      <c r="Y17" s="22"/>
      <c r="Z17" s="22"/>
      <c r="AA17" s="22"/>
      <c r="AB17" s="22"/>
    </row>
    <row r="18" spans="1:47" s="5" customFormat="1" ht="15" x14ac:dyDescent="0.25">
      <c r="A18" s="19" t="s">
        <v>7</v>
      </c>
      <c r="B18" s="20">
        <v>39000</v>
      </c>
      <c r="C18" s="20">
        <v>35000</v>
      </c>
      <c r="D18" s="20">
        <v>47996</v>
      </c>
      <c r="E18" s="20">
        <v>48963</v>
      </c>
      <c r="F18" s="20">
        <v>47027</v>
      </c>
      <c r="G18" s="20">
        <v>43249</v>
      </c>
      <c r="H18" s="20">
        <v>40479</v>
      </c>
      <c r="I18" s="20">
        <v>44846</v>
      </c>
      <c r="J18" s="20">
        <v>44581</v>
      </c>
      <c r="K18" s="20">
        <v>40261</v>
      </c>
      <c r="L18" s="20">
        <v>34567</v>
      </c>
      <c r="M18" s="20">
        <v>26401</v>
      </c>
      <c r="N18" s="20">
        <v>23179</v>
      </c>
      <c r="O18" s="20">
        <v>23496</v>
      </c>
      <c r="P18" s="20">
        <v>24715</v>
      </c>
      <c r="Q18" s="20">
        <v>24006</v>
      </c>
      <c r="R18" s="20">
        <v>23831</v>
      </c>
      <c r="S18" s="20">
        <v>28026</v>
      </c>
      <c r="T18" s="20">
        <v>31617</v>
      </c>
      <c r="U18" s="20">
        <v>33540</v>
      </c>
      <c r="V18" s="20">
        <v>36240</v>
      </c>
      <c r="W18" s="20"/>
      <c r="X18" s="20"/>
      <c r="Y18" s="20"/>
      <c r="Z18" s="32"/>
      <c r="AA18" s="32"/>
      <c r="AB18" s="32"/>
    </row>
    <row r="19" spans="1:47" s="5" customFormat="1" x14ac:dyDescent="0.25">
      <c r="A19" s="19" t="s">
        <v>9</v>
      </c>
      <c r="B19" s="20">
        <f>97000-39000</f>
        <v>58000</v>
      </c>
      <c r="C19" s="20">
        <f>+C16-C18</f>
        <v>79950</v>
      </c>
      <c r="D19" s="20">
        <v>56614</v>
      </c>
      <c r="E19" s="20">
        <v>45084</v>
      </c>
      <c r="F19" s="20">
        <v>32537</v>
      </c>
      <c r="G19" s="20">
        <v>49921</v>
      </c>
      <c r="H19" s="20">
        <v>43111</v>
      </c>
      <c r="I19" s="20">
        <v>40431</v>
      </c>
      <c r="J19" s="20">
        <v>37628</v>
      </c>
      <c r="K19" s="20">
        <v>46909</v>
      </c>
      <c r="L19" s="20">
        <v>59236</v>
      </c>
      <c r="M19" s="20">
        <v>52416</v>
      </c>
      <c r="N19" s="20">
        <v>54904</v>
      </c>
      <c r="O19" s="20">
        <v>54705</v>
      </c>
      <c r="P19" s="20">
        <v>53926</v>
      </c>
      <c r="Q19" s="20">
        <v>56594</v>
      </c>
      <c r="R19" s="20">
        <v>58943</v>
      </c>
      <c r="S19" s="20">
        <v>59619</v>
      </c>
      <c r="T19" s="20">
        <v>61380</v>
      </c>
      <c r="U19" s="20">
        <v>82804</v>
      </c>
      <c r="V19" s="20">
        <v>85723</v>
      </c>
      <c r="W19" s="20"/>
      <c r="X19" s="20"/>
      <c r="Y19" s="20"/>
      <c r="Z19" s="20"/>
      <c r="AA19" s="20"/>
      <c r="AB19" s="20"/>
    </row>
    <row r="20" spans="1:47" s="5" customFormat="1" ht="16.2" x14ac:dyDescent="0.35">
      <c r="A20" s="19"/>
      <c r="B20" s="20"/>
      <c r="C20" s="20"/>
      <c r="D20" s="24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47" s="5" customFormat="1" x14ac:dyDescent="0.25">
      <c r="A21" s="5" t="s">
        <v>10</v>
      </c>
      <c r="B21" s="20" t="s">
        <v>8</v>
      </c>
      <c r="C21" s="20">
        <v>30200</v>
      </c>
      <c r="D21" s="21">
        <v>12004</v>
      </c>
      <c r="E21" s="21">
        <v>13987</v>
      </c>
      <c r="F21" s="21">
        <v>16354</v>
      </c>
      <c r="G21" s="21">
        <v>14632</v>
      </c>
      <c r="H21" s="20">
        <v>16015</v>
      </c>
      <c r="I21" s="20">
        <v>17698</v>
      </c>
      <c r="J21" s="20">
        <v>19140</v>
      </c>
      <c r="K21" s="20">
        <v>22531</v>
      </c>
      <c r="L21" s="20">
        <v>22528</v>
      </c>
      <c r="M21" s="20">
        <v>18856</v>
      </c>
      <c r="N21" s="20">
        <v>18518</v>
      </c>
      <c r="O21" s="20">
        <v>17979</v>
      </c>
      <c r="P21" s="20">
        <v>17228</v>
      </c>
      <c r="Q21" s="20">
        <v>18608</v>
      </c>
      <c r="R21" s="20">
        <v>16523</v>
      </c>
      <c r="S21" s="20">
        <v>16854</v>
      </c>
      <c r="T21" s="20">
        <v>17968</v>
      </c>
      <c r="U21" s="20">
        <v>21255</v>
      </c>
      <c r="V21" s="20">
        <v>21148</v>
      </c>
      <c r="W21" s="20">
        <v>21860</v>
      </c>
      <c r="X21" s="20">
        <v>3047</v>
      </c>
      <c r="Y21" s="20">
        <v>6965</v>
      </c>
      <c r="Z21" s="20">
        <v>15242</v>
      </c>
      <c r="AA21" s="20">
        <v>27557</v>
      </c>
      <c r="AB21" s="20">
        <v>22286</v>
      </c>
    </row>
    <row r="22" spans="1:47" s="5" customFormat="1" x14ac:dyDescent="0.25">
      <c r="A22" s="19"/>
      <c r="B22" s="20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47" s="5" customFormat="1" x14ac:dyDescent="0.25">
      <c r="A23" s="25" t="s">
        <v>11</v>
      </c>
      <c r="B23" s="20" t="s">
        <v>8</v>
      </c>
      <c r="C23" s="20" t="s">
        <v>8</v>
      </c>
      <c r="D23" s="20">
        <v>11337</v>
      </c>
      <c r="E23" s="20">
        <v>13429</v>
      </c>
      <c r="F23" s="20">
        <v>14991</v>
      </c>
      <c r="G23" s="20">
        <v>13120</v>
      </c>
      <c r="H23" s="20">
        <v>14299</v>
      </c>
      <c r="I23" s="20">
        <v>16085</v>
      </c>
      <c r="J23" s="20">
        <v>17729</v>
      </c>
      <c r="K23" s="20">
        <v>21205</v>
      </c>
      <c r="L23" s="20">
        <v>21010</v>
      </c>
      <c r="M23" s="20">
        <v>17325</v>
      </c>
      <c r="N23" s="20">
        <v>17107</v>
      </c>
      <c r="O23" s="20">
        <v>16308</v>
      </c>
      <c r="P23" s="20">
        <v>15495</v>
      </c>
      <c r="Q23" s="20">
        <v>16516</v>
      </c>
      <c r="R23" s="20">
        <v>14733</v>
      </c>
      <c r="S23" s="20">
        <v>15031</v>
      </c>
      <c r="T23" s="20">
        <v>16072</v>
      </c>
      <c r="U23" s="20"/>
      <c r="V23" s="20"/>
      <c r="W23" s="20"/>
      <c r="X23" s="20"/>
      <c r="Y23" s="20"/>
      <c r="Z23" s="20"/>
      <c r="AA23" s="20"/>
      <c r="AB23" s="20"/>
    </row>
    <row r="24" spans="1:47" s="5" customFormat="1" x14ac:dyDescent="0.25">
      <c r="A24" s="19"/>
      <c r="B24" s="20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47" s="5" customFormat="1" x14ac:dyDescent="0.25">
      <c r="A25" s="5" t="s">
        <v>12</v>
      </c>
      <c r="B25" s="20" t="s">
        <v>8</v>
      </c>
      <c r="C25" s="20">
        <v>14690</v>
      </c>
      <c r="D25" s="21">
        <v>12651</v>
      </c>
      <c r="E25" s="21">
        <v>10840</v>
      </c>
      <c r="F25" s="21">
        <v>6224</v>
      </c>
      <c r="G25" s="21">
        <v>4984</v>
      </c>
      <c r="H25" s="20">
        <v>5339</v>
      </c>
      <c r="I25" s="20">
        <v>6250</v>
      </c>
      <c r="J25" s="20">
        <v>7964</v>
      </c>
      <c r="K25" s="20">
        <v>10477</v>
      </c>
      <c r="L25" s="20">
        <v>10900</v>
      </c>
      <c r="M25" s="20">
        <v>12802</v>
      </c>
      <c r="N25" s="20">
        <v>15339</v>
      </c>
      <c r="O25" s="20">
        <v>22188</v>
      </c>
      <c r="P25" s="20">
        <v>25500</v>
      </c>
      <c r="Q25" s="20">
        <v>24568</v>
      </c>
      <c r="R25" s="20">
        <v>23651</v>
      </c>
      <c r="S25" s="20">
        <v>22302</v>
      </c>
      <c r="T25" s="20">
        <v>23291</v>
      </c>
      <c r="U25" s="20"/>
      <c r="V25" s="20"/>
      <c r="W25" s="20"/>
      <c r="X25" s="20"/>
      <c r="Y25" s="20"/>
      <c r="Z25" s="20"/>
      <c r="AA25" s="20"/>
      <c r="AB25" s="20"/>
    </row>
    <row r="26" spans="1:47" s="5" customFormat="1" x14ac:dyDescent="0.25">
      <c r="B26" s="20"/>
      <c r="C26" s="20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1"/>
      <c r="X26" s="22"/>
      <c r="Y26" s="22"/>
      <c r="Z26" s="22"/>
      <c r="AA26" s="22"/>
      <c r="AB26" s="22"/>
    </row>
    <row r="27" spans="1:47" s="5" customFormat="1" x14ac:dyDescent="0.25">
      <c r="A27" s="25" t="s">
        <v>13</v>
      </c>
      <c r="B27" s="20">
        <v>34000</v>
      </c>
      <c r="C27" s="20">
        <v>68660</v>
      </c>
      <c r="D27" s="20">
        <v>37559</v>
      </c>
      <c r="E27" s="20">
        <v>31028</v>
      </c>
      <c r="F27" s="20">
        <v>32277</v>
      </c>
      <c r="G27" s="20">
        <v>28900</v>
      </c>
      <c r="H27" s="20">
        <v>26994</v>
      </c>
      <c r="I27" s="20">
        <v>43202</v>
      </c>
      <c r="J27" s="20">
        <v>41806</v>
      </c>
      <c r="K27" s="20">
        <v>43537</v>
      </c>
      <c r="L27" s="20">
        <v>43544</v>
      </c>
      <c r="M27" s="20">
        <v>40765</v>
      </c>
      <c r="N27" s="20">
        <v>41730</v>
      </c>
      <c r="O27" s="20">
        <v>45156</v>
      </c>
      <c r="P27" s="20">
        <v>47723</v>
      </c>
      <c r="Q27" s="20">
        <v>50711</v>
      </c>
      <c r="R27" s="20">
        <v>52649</v>
      </c>
      <c r="S27" s="20">
        <v>59115</v>
      </c>
      <c r="T27" s="20">
        <v>60724</v>
      </c>
      <c r="U27" s="22">
        <f>34808+23569</f>
        <v>58377</v>
      </c>
      <c r="V27" s="22">
        <f>33960+24536</f>
        <v>58496</v>
      </c>
      <c r="W27" s="21">
        <f>34047+24040</f>
        <v>58087</v>
      </c>
      <c r="X27" s="22">
        <f>6575+7009</f>
        <v>13584</v>
      </c>
      <c r="Y27" s="22">
        <f>14409+5635</f>
        <v>20044</v>
      </c>
      <c r="Z27" s="22">
        <f>20433+13711</f>
        <v>34144</v>
      </c>
      <c r="AA27" s="22">
        <f>25365+26380</f>
        <v>51745</v>
      </c>
      <c r="AB27" s="22">
        <f>30127+26672</f>
        <v>56799</v>
      </c>
    </row>
    <row r="28" spans="1:47" s="5" customFormat="1" x14ac:dyDescent="0.25">
      <c r="A28" s="25"/>
      <c r="B28" s="20"/>
      <c r="C28" s="20"/>
      <c r="D28" s="21"/>
      <c r="E28" s="21"/>
      <c r="F28" s="21"/>
      <c r="G28" s="21"/>
      <c r="H28" s="21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1"/>
      <c r="X28" s="22"/>
      <c r="Y28" s="22"/>
      <c r="Z28" s="22"/>
      <c r="AA28" s="22"/>
      <c r="AB28" s="22"/>
    </row>
    <row r="29" spans="1:47" s="5" customFormat="1" x14ac:dyDescent="0.25">
      <c r="A29" s="12" t="s">
        <v>14</v>
      </c>
      <c r="B29" s="20">
        <f t="shared" ref="B29:AB29" si="3">+B31+B33</f>
        <v>2066772</v>
      </c>
      <c r="C29" s="20">
        <f t="shared" si="3"/>
        <v>1640120</v>
      </c>
      <c r="D29" s="20">
        <f t="shared" si="3"/>
        <v>2512626</v>
      </c>
      <c r="E29" s="20">
        <f t="shared" si="3"/>
        <v>2551673</v>
      </c>
      <c r="F29" s="20">
        <f t="shared" si="3"/>
        <v>2802112</v>
      </c>
      <c r="G29" s="20">
        <f t="shared" si="3"/>
        <v>3054095</v>
      </c>
      <c r="H29" s="20">
        <f t="shared" si="3"/>
        <v>3446303</v>
      </c>
      <c r="I29" s="20">
        <f t="shared" si="3"/>
        <v>3078709</v>
      </c>
      <c r="J29" s="20">
        <f t="shared" si="3"/>
        <v>3078534</v>
      </c>
      <c r="K29" s="20">
        <f t="shared" si="3"/>
        <v>2970659</v>
      </c>
      <c r="L29" s="20">
        <f t="shared" si="3"/>
        <v>2861140</v>
      </c>
      <c r="M29" s="20">
        <f t="shared" si="3"/>
        <v>3255780</v>
      </c>
      <c r="N29" s="20">
        <f t="shared" si="3"/>
        <v>3809807</v>
      </c>
      <c r="O29" s="20">
        <f t="shared" si="3"/>
        <v>4161269</v>
      </c>
      <c r="P29" s="20">
        <f t="shared" si="3"/>
        <v>4434161</v>
      </c>
      <c r="Q29" s="20">
        <f t="shared" si="3"/>
        <v>4709236</v>
      </c>
      <c r="R29" s="20">
        <f t="shared" si="3"/>
        <v>4804701</v>
      </c>
      <c r="S29" s="20">
        <f t="shared" si="3"/>
        <v>4513458</v>
      </c>
      <c r="T29" s="20">
        <f t="shared" si="3"/>
        <v>4690374</v>
      </c>
      <c r="U29" s="20">
        <f t="shared" si="3"/>
        <v>4626259</v>
      </c>
      <c r="V29" s="20">
        <f t="shared" si="3"/>
        <v>4877596</v>
      </c>
      <c r="W29" s="20">
        <f t="shared" si="3"/>
        <v>5433359</v>
      </c>
      <c r="X29" s="20">
        <f t="shared" si="3"/>
        <v>1327142</v>
      </c>
      <c r="Y29" s="20">
        <f t="shared" si="3"/>
        <v>1115181</v>
      </c>
      <c r="Z29" s="20">
        <f t="shared" si="3"/>
        <v>5390016</v>
      </c>
      <c r="AA29" s="20">
        <f t="shared" si="3"/>
        <v>7773253</v>
      </c>
      <c r="AB29" s="20">
        <f t="shared" si="3"/>
        <v>9352783</v>
      </c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5" customFormat="1" x14ac:dyDescent="0.25">
      <c r="A30" s="12"/>
      <c r="B30" s="20"/>
      <c r="C30" s="20"/>
      <c r="D30" s="21"/>
      <c r="E30" s="21"/>
      <c r="F30" s="21"/>
      <c r="G30" s="21"/>
      <c r="H30" s="21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1"/>
      <c r="X30" s="22"/>
      <c r="Y30" s="22"/>
      <c r="Z30" s="22"/>
      <c r="AA30" s="22"/>
      <c r="AB30" s="22"/>
    </row>
    <row r="31" spans="1:47" s="5" customFormat="1" x14ac:dyDescent="0.25">
      <c r="A31" s="12" t="s">
        <v>15</v>
      </c>
      <c r="B31" s="20">
        <v>212875</v>
      </c>
      <c r="C31" s="20">
        <v>96625</v>
      </c>
      <c r="D31" s="20" t="s">
        <v>8</v>
      </c>
      <c r="E31" s="20" t="s">
        <v>8</v>
      </c>
      <c r="F31" s="20" t="s">
        <v>8</v>
      </c>
      <c r="G31" s="20">
        <v>83921</v>
      </c>
      <c r="H31" s="20">
        <v>86291</v>
      </c>
      <c r="I31" s="20" t="s">
        <v>8</v>
      </c>
      <c r="J31" s="20" t="s">
        <v>8</v>
      </c>
      <c r="K31" s="20" t="s">
        <v>8</v>
      </c>
      <c r="L31" s="20" t="s">
        <v>8</v>
      </c>
      <c r="M31" s="20" t="s">
        <v>8</v>
      </c>
      <c r="N31" s="20" t="s">
        <v>8</v>
      </c>
      <c r="O31" s="20" t="s">
        <v>8</v>
      </c>
      <c r="P31" s="20" t="s">
        <v>8</v>
      </c>
      <c r="Q31" s="20" t="s">
        <v>8</v>
      </c>
      <c r="R31" s="20" t="s">
        <v>8</v>
      </c>
      <c r="S31" s="20" t="s">
        <v>8</v>
      </c>
      <c r="T31" s="20" t="s">
        <v>8</v>
      </c>
      <c r="U31" s="20" t="s">
        <v>8</v>
      </c>
      <c r="V31" s="20" t="s">
        <v>8</v>
      </c>
      <c r="W31" s="20" t="s">
        <v>8</v>
      </c>
      <c r="X31" s="20" t="s">
        <v>8</v>
      </c>
      <c r="Y31" s="20" t="s">
        <v>8</v>
      </c>
      <c r="Z31" s="20" t="s">
        <v>8</v>
      </c>
      <c r="AA31" s="20" t="s">
        <v>8</v>
      </c>
      <c r="AB31" s="20" t="s">
        <v>8</v>
      </c>
    </row>
    <row r="32" spans="1:47" s="5" customFormat="1" x14ac:dyDescent="0.25">
      <c r="A32" s="12"/>
      <c r="B32" s="20"/>
      <c r="C32" s="20"/>
      <c r="D32" s="21"/>
      <c r="E32" s="21"/>
      <c r="F32" s="21"/>
      <c r="G32" s="21"/>
      <c r="H32" s="21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1"/>
      <c r="X32" s="22"/>
      <c r="Y32" s="22"/>
      <c r="Z32" s="22"/>
      <c r="AA32" s="22"/>
      <c r="AB32" s="22"/>
    </row>
    <row r="33" spans="1:28" s="5" customFormat="1" ht="14.4" thickBot="1" x14ac:dyDescent="0.3">
      <c r="A33" s="26" t="s">
        <v>16</v>
      </c>
      <c r="B33" s="27">
        <v>1853897</v>
      </c>
      <c r="C33" s="27">
        <v>1543495</v>
      </c>
      <c r="D33" s="27">
        <v>2512626</v>
      </c>
      <c r="E33" s="27">
        <v>2551673</v>
      </c>
      <c r="F33" s="27">
        <v>2802112</v>
      </c>
      <c r="G33" s="27">
        <v>2970174</v>
      </c>
      <c r="H33" s="27">
        <v>3360012</v>
      </c>
      <c r="I33" s="28">
        <v>3078709</v>
      </c>
      <c r="J33" s="28">
        <v>3078534</v>
      </c>
      <c r="K33" s="28">
        <v>2970659</v>
      </c>
      <c r="L33" s="28">
        <v>2861140</v>
      </c>
      <c r="M33" s="28">
        <v>3255780</v>
      </c>
      <c r="N33" s="28">
        <v>3809807</v>
      </c>
      <c r="O33" s="28">
        <v>4161269</v>
      </c>
      <c r="P33" s="28">
        <v>4434161</v>
      </c>
      <c r="Q33" s="28">
        <v>4709236</v>
      </c>
      <c r="R33" s="28">
        <v>4804701</v>
      </c>
      <c r="S33" s="28">
        <v>4513458</v>
      </c>
      <c r="T33" s="28">
        <v>4690374</v>
      </c>
      <c r="U33" s="28">
        <v>4626259</v>
      </c>
      <c r="V33" s="28">
        <v>4877596</v>
      </c>
      <c r="W33" s="27">
        <v>5433359</v>
      </c>
      <c r="X33" s="28">
        <v>1327142</v>
      </c>
      <c r="Y33" s="28">
        <v>1115181</v>
      </c>
      <c r="Z33" s="28">
        <v>5390016</v>
      </c>
      <c r="AA33" s="28">
        <v>7773253</v>
      </c>
      <c r="AB33" s="28">
        <v>9352783</v>
      </c>
    </row>
    <row r="34" spans="1:28" s="5" customFormat="1" x14ac:dyDescent="0.25">
      <c r="A34" s="2" t="s">
        <v>17</v>
      </c>
      <c r="B34" s="22"/>
      <c r="C34" s="22"/>
      <c r="D34" s="22"/>
      <c r="E34" s="22"/>
      <c r="F34" s="22"/>
      <c r="G34" s="22"/>
      <c r="H34" s="22"/>
      <c r="I34" s="22"/>
      <c r="W34" s="38"/>
    </row>
    <row r="35" spans="1:28" s="5" customFormat="1" x14ac:dyDescent="0.25">
      <c r="A35" s="34" t="s">
        <v>18</v>
      </c>
      <c r="B35" s="22"/>
      <c r="C35" s="22"/>
      <c r="D35" s="22"/>
      <c r="E35" s="22"/>
      <c r="F35" s="22"/>
      <c r="G35" s="22"/>
      <c r="H35" s="22"/>
      <c r="I35" s="22"/>
      <c r="W35" s="38"/>
    </row>
    <row r="36" spans="1:28" s="5" customFormat="1" ht="14.4" x14ac:dyDescent="0.3">
      <c r="A36" s="41" t="s">
        <v>26</v>
      </c>
      <c r="B36" s="22"/>
      <c r="C36" s="22"/>
      <c r="D36" s="22"/>
      <c r="E36" s="22"/>
      <c r="F36" s="22"/>
      <c r="G36" s="22"/>
      <c r="H36" s="22"/>
      <c r="I36" s="22"/>
      <c r="W36" s="38"/>
    </row>
    <row r="37" spans="1:28" s="5" customFormat="1" ht="14.4" x14ac:dyDescent="0.3">
      <c r="A37" s="29" t="s">
        <v>24</v>
      </c>
      <c r="B37" s="22"/>
      <c r="C37" s="22"/>
      <c r="D37" s="22"/>
      <c r="E37" s="22"/>
      <c r="F37" s="22"/>
      <c r="G37" s="22"/>
      <c r="H37" s="22"/>
      <c r="I37" s="22"/>
      <c r="W37" s="38"/>
    </row>
    <row r="38" spans="1:28" s="5" customFormat="1" ht="14.4" x14ac:dyDescent="0.3">
      <c r="A38" s="29"/>
      <c r="B38" s="22"/>
      <c r="C38" s="22"/>
      <c r="D38" s="22"/>
      <c r="E38" s="22"/>
      <c r="F38" s="22"/>
      <c r="G38" s="22"/>
      <c r="H38" s="22"/>
      <c r="I38" s="22"/>
      <c r="W38" s="38"/>
    </row>
    <row r="39" spans="1:28" s="5" customFormat="1" x14ac:dyDescent="0.25">
      <c r="A39" s="3"/>
      <c r="B39" s="22"/>
      <c r="C39" s="22"/>
      <c r="D39" s="22"/>
      <c r="E39" s="22"/>
      <c r="F39" s="22"/>
      <c r="G39" s="22"/>
      <c r="H39" s="22"/>
      <c r="I39" s="22"/>
      <c r="W39" s="38"/>
    </row>
    <row r="40" spans="1:28" s="5" customFormat="1" ht="14.4" x14ac:dyDescent="0.3">
      <c r="A40" s="29"/>
      <c r="B40" s="22"/>
      <c r="C40" s="22"/>
      <c r="D40" s="22"/>
      <c r="E40" s="22"/>
      <c r="F40" s="22"/>
      <c r="G40" s="22"/>
      <c r="H40" s="22"/>
      <c r="I40" s="22"/>
      <c r="W40" s="38"/>
    </row>
    <row r="41" spans="1:28" s="5" customFormat="1" x14ac:dyDescent="0.25">
      <c r="A41" s="30"/>
      <c r="B41" s="22"/>
      <c r="C41" s="22"/>
      <c r="D41" s="22"/>
      <c r="E41" s="22"/>
      <c r="F41" s="22"/>
      <c r="G41" s="22"/>
      <c r="H41" s="22"/>
      <c r="I41" s="22"/>
      <c r="W41" s="38"/>
    </row>
    <row r="42" spans="1:28" s="5" customFormat="1" ht="14.4" x14ac:dyDescent="0.3">
      <c r="A42" s="29"/>
      <c r="W42" s="38"/>
    </row>
    <row r="43" spans="1:28" ht="14.4" x14ac:dyDescent="0.3">
      <c r="A43" s="29"/>
    </row>
  </sheetData>
  <mergeCells count="3">
    <mergeCell ref="AA4:AB4"/>
    <mergeCell ref="B5:F5"/>
    <mergeCell ref="L4:M4"/>
  </mergeCells>
  <printOptions horizontalCentered="1"/>
  <pageMargins left="0.25" right="0.25" top="0.75" bottom="0.5" header="0.5" footer="0.5"/>
  <pageSetup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TheBahamas</vt:lpstr>
      <vt:lpstr>TheBahamas!Print_Area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Dwayne Dick</cp:lastModifiedBy>
  <cp:lastPrinted>2021-08-23T13:43:35Z</cp:lastPrinted>
  <dcterms:created xsi:type="dcterms:W3CDTF">2012-07-05T16:13:03Z</dcterms:created>
  <dcterms:modified xsi:type="dcterms:W3CDTF">2025-08-11T19:08:04Z</dcterms:modified>
</cp:coreProperties>
</file>