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tats\DataJul2025\Domain3 - Environment Statistics\Tourism\"/>
    </mc:Choice>
  </mc:AlternateContent>
  <xr:revisionPtr revIDLastSave="0" documentId="8_{412D9D2E-F31C-4B7D-BC4D-50D2C6310697}" xr6:coauthVersionLast="47" xr6:coauthVersionMax="47" xr10:uidLastSave="{00000000-0000-0000-0000-000000000000}"/>
  <bookViews>
    <workbookView xWindow="-28920" yWindow="-120" windowWidth="29040" windowHeight="15720" xr2:uid="{63EC34EC-00CE-47F8-993F-AE390E5A4EEF}"/>
  </bookViews>
  <sheets>
    <sheet name="Dominica" sheetId="1" r:id="rId1"/>
  </sheets>
  <definedNames>
    <definedName name="_xlnm.Print_Area" localSheetId="0">Dominica!$A$1:$U$48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0" i="1" l="1"/>
  <c r="AB8" i="1" s="1"/>
  <c r="AA10" i="1"/>
  <c r="Z10" i="1"/>
  <c r="Z8" i="1" s="1"/>
  <c r="Y10" i="1"/>
  <c r="Y8" i="1" s="1"/>
  <c r="X10" i="1"/>
  <c r="X8" i="1" s="1"/>
  <c r="W10" i="1"/>
  <c r="W8" i="1" s="1"/>
  <c r="V10" i="1"/>
  <c r="U10" i="1"/>
  <c r="T10" i="1"/>
  <c r="T43" i="1"/>
  <c r="T8" i="1" s="1"/>
  <c r="U43" i="1"/>
  <c r="U8" i="1" s="1"/>
  <c r="V43" i="1"/>
  <c r="V8" i="1" s="1"/>
  <c r="W43" i="1"/>
  <c r="X43" i="1"/>
  <c r="Y43" i="1"/>
  <c r="Z43" i="1"/>
  <c r="AA43" i="1"/>
  <c r="AA8" i="1" s="1"/>
  <c r="AB43" i="1"/>
  <c r="S43" i="1"/>
  <c r="D25" i="1"/>
  <c r="N43" i="1"/>
  <c r="N37" i="1" s="1"/>
  <c r="O43" i="1"/>
  <c r="O37" i="1" s="1"/>
  <c r="P43" i="1"/>
  <c r="P37" i="1"/>
  <c r="Q43" i="1"/>
  <c r="Q8" i="1" s="1"/>
  <c r="Q37" i="1"/>
  <c r="R43" i="1"/>
  <c r="E25" i="1"/>
  <c r="L25" i="1"/>
  <c r="M25" i="1"/>
  <c r="N25" i="1"/>
  <c r="O25" i="1"/>
  <c r="P25" i="1"/>
  <c r="Q25" i="1"/>
  <c r="R25" i="1"/>
  <c r="S25" i="1"/>
  <c r="F14" i="1"/>
  <c r="F10" i="1"/>
  <c r="F8" i="1"/>
  <c r="G14" i="1"/>
  <c r="G10" i="1" s="1"/>
  <c r="G8" i="1" s="1"/>
  <c r="H14" i="1"/>
  <c r="H10" i="1" s="1"/>
  <c r="H8" i="1" s="1"/>
  <c r="I14" i="1"/>
  <c r="I10" i="1"/>
  <c r="I8" i="1"/>
  <c r="J14" i="1"/>
  <c r="J10" i="1"/>
  <c r="J8" i="1"/>
  <c r="K14" i="1"/>
  <c r="K10" i="1" s="1"/>
  <c r="K8" i="1" s="1"/>
  <c r="L14" i="1"/>
  <c r="L10" i="1" s="1"/>
  <c r="L8" i="1" s="1"/>
  <c r="M14" i="1"/>
  <c r="M10" i="1"/>
  <c r="M8" i="1"/>
  <c r="N14" i="1"/>
  <c r="N10" i="1"/>
  <c r="N8" i="1"/>
  <c r="O14" i="1"/>
  <c r="O10" i="1" s="1"/>
  <c r="O8" i="1" s="1"/>
  <c r="P14" i="1"/>
  <c r="P10" i="1" s="1"/>
  <c r="P8" i="1" s="1"/>
  <c r="Q14" i="1"/>
  <c r="Q10" i="1"/>
  <c r="R14" i="1"/>
  <c r="R10" i="1"/>
  <c r="R8" i="1"/>
  <c r="S14" i="1"/>
  <c r="S10" i="1" s="1"/>
  <c r="S8" i="1" s="1"/>
  <c r="E14" i="1"/>
  <c r="E10" i="1" s="1"/>
  <c r="E8" i="1" s="1"/>
  <c r="C46" i="1"/>
  <c r="C43" i="1"/>
  <c r="C37" i="1"/>
  <c r="B46" i="1"/>
  <c r="B8" i="1" s="1"/>
  <c r="B43" i="1"/>
  <c r="B37" i="1"/>
  <c r="K43" i="1"/>
  <c r="K37" i="1"/>
  <c r="J37" i="1"/>
  <c r="I37" i="1"/>
  <c r="M43" i="1"/>
  <c r="L43" i="1"/>
  <c r="L37" i="1"/>
  <c r="J43" i="1"/>
  <c r="H43" i="1"/>
  <c r="H37" i="1"/>
  <c r="G43" i="1"/>
  <c r="G37" i="1" s="1"/>
  <c r="F43" i="1"/>
  <c r="F37" i="1"/>
  <c r="E43" i="1"/>
  <c r="E37" i="1" s="1"/>
  <c r="D43" i="1"/>
  <c r="D37" i="1"/>
  <c r="B29" i="1"/>
  <c r="B25" i="1"/>
  <c r="K25" i="1"/>
  <c r="J25" i="1"/>
  <c r="I25" i="1"/>
  <c r="H25" i="1"/>
  <c r="G25" i="1"/>
  <c r="F25" i="1"/>
  <c r="C23" i="1"/>
  <c r="C29" i="1" s="1"/>
  <c r="C25" i="1" s="1"/>
  <c r="D14" i="1"/>
  <c r="D10" i="1"/>
  <c r="D8" i="1"/>
  <c r="C14" i="1"/>
  <c r="B14" i="1"/>
  <c r="C8" i="1"/>
  <c r="M37" i="1"/>
  <c r="I43" i="1"/>
</calcChain>
</file>

<file path=xl/sharedStrings.xml><?xml version="1.0" encoding="utf-8"?>
<sst xmlns="http://schemas.openxmlformats.org/spreadsheetml/2006/main" count="224" uniqueCount="33">
  <si>
    <t>(No.of Persons)</t>
  </si>
  <si>
    <t>…</t>
  </si>
  <si>
    <t>TOTAL VISITOR ARRIVALS</t>
  </si>
  <si>
    <t xml:space="preserve"> TOTAL TOURIST ARRIVALS</t>
  </si>
  <si>
    <t xml:space="preserve">              United States</t>
  </si>
  <si>
    <t xml:space="preserve">              Canada</t>
  </si>
  <si>
    <t xml:space="preserve">              Europe</t>
  </si>
  <si>
    <t xml:space="preserve">                  Scandinavia</t>
  </si>
  <si>
    <t xml:space="preserve">                  United Kingdom</t>
  </si>
  <si>
    <t xml:space="preserve">                  France</t>
  </si>
  <si>
    <t xml:space="preserve">                  Germany</t>
  </si>
  <si>
    <t xml:space="preserve">                  Holland</t>
  </si>
  <si>
    <t xml:space="preserve">                  Switzerland</t>
  </si>
  <si>
    <t xml:space="preserve">                  Other Europe</t>
  </si>
  <si>
    <t xml:space="preserve">               AMERICAS (Incl.Caribbean)</t>
  </si>
  <si>
    <t xml:space="preserve">                   O.E.C.S.</t>
  </si>
  <si>
    <t xml:space="preserve">                   Other Caricom</t>
  </si>
  <si>
    <t xml:space="preserve">                   French West Indies</t>
  </si>
  <si>
    <t xml:space="preserve">                   Other Caribbean</t>
  </si>
  <si>
    <t xml:space="preserve">                   Venezuela</t>
  </si>
  <si>
    <t xml:space="preserve">                    Rest of Americas</t>
  </si>
  <si>
    <t>SOUTH AMERICA</t>
  </si>
  <si>
    <t xml:space="preserve">             REST OF THE WORLD</t>
  </si>
  <si>
    <t>MODE OF ARRIVAL (TOTAL)</t>
  </si>
  <si>
    <t xml:space="preserve">     VISITORS ARRIVALS BY AIR</t>
  </si>
  <si>
    <t xml:space="preserve">     VISITORS ARRIVALS BY SEA</t>
  </si>
  <si>
    <t xml:space="preserve">            EXCURSIONIST</t>
  </si>
  <si>
    <t>TOTAL</t>
  </si>
  <si>
    <t xml:space="preserve">            CRUISESHIP VISITORS</t>
  </si>
  <si>
    <t xml:space="preserve">                  Yacht Visitors</t>
  </si>
  <si>
    <r>
      <t xml:space="preserve">SOURCES </t>
    </r>
    <r>
      <rPr>
        <i/>
        <sz val="10"/>
        <rFont val="Arial"/>
        <family val="2"/>
      </rPr>
      <t>:    Central Statistics Office and Discover Dominica Authority</t>
    </r>
  </si>
  <si>
    <t xml:space="preserve">    CARIBBEAN</t>
  </si>
  <si>
    <t>NUMBER OF VISITOR ARRIVALS TO DOMINICA: 1990, 1995 and 2000 - 2024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</si>
</sst>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_(* #,##0.00_);_(* \(#,##0.00\);_(* &quot;-&quot;??_);_(@_)"/>
    <numFmt numFmtId="172" formatCode="_(* #,##0_);_(* \(#,##0\);_(* &quot;-&quot;??_);_(@_)"/>
  </numFmts>
  <fonts count="10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vertAlign val="subscript"/>
      <sz val="11"/>
      <name val="Arial"/>
      <family val="2"/>
    </font>
    <font>
      <b/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Border="1"/>
    <xf numFmtId="172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72" fontId="4" fillId="0" borderId="0" xfId="1" applyNumberFormat="1" applyFont="1" applyBorder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1" xfId="0" quotePrefix="1" applyFont="1" applyBorder="1" applyAlignment="1"/>
    <xf numFmtId="0" fontId="4" fillId="0" borderId="2" xfId="0" applyFont="1" applyBorder="1"/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2" fontId="3" fillId="0" borderId="0" xfId="1" applyNumberFormat="1" applyFont="1" applyFill="1" applyBorder="1" applyAlignment="1">
      <alignment horizontal="right"/>
    </xf>
    <xf numFmtId="172" fontId="4" fillId="0" borderId="0" xfId="1" applyNumberFormat="1" applyFont="1" applyFill="1" applyBorder="1"/>
    <xf numFmtId="172" fontId="8" fillId="0" borderId="0" xfId="1" applyNumberFormat="1" applyFont="1" applyFill="1" applyBorder="1" applyAlignment="1">
      <alignment horizontal="right"/>
    </xf>
    <xf numFmtId="172" fontId="3" fillId="0" borderId="0" xfId="1" applyNumberFormat="1" applyFont="1" applyFill="1" applyBorder="1"/>
    <xf numFmtId="0" fontId="4" fillId="0" borderId="0" xfId="0" applyFont="1" applyBorder="1" applyAlignment="1">
      <alignment horizontal="left" indent="1"/>
    </xf>
    <xf numFmtId="172" fontId="4" fillId="0" borderId="0" xfId="1" applyNumberFormat="1" applyFont="1" applyFill="1" applyBorder="1" applyAlignment="1">
      <alignment horizontal="right"/>
    </xf>
    <xf numFmtId="172" fontId="7" fillId="0" borderId="0" xfId="1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 indent="3"/>
    </xf>
    <xf numFmtId="172" fontId="7" fillId="0" borderId="0" xfId="1" applyNumberFormat="1" applyFont="1" applyBorder="1"/>
    <xf numFmtId="0" fontId="3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2"/>
    </xf>
    <xf numFmtId="0" fontId="4" fillId="0" borderId="1" xfId="0" applyFont="1" applyBorder="1" applyAlignment="1">
      <alignment horizontal="left"/>
    </xf>
    <xf numFmtId="172" fontId="4" fillId="0" borderId="1" xfId="1" applyNumberFormat="1" applyFont="1" applyFill="1" applyBorder="1"/>
    <xf numFmtId="172" fontId="4" fillId="0" borderId="1" xfId="1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left" indent="3"/>
    </xf>
    <xf numFmtId="0" fontId="9" fillId="0" borderId="0" xfId="0" applyFont="1" applyBorder="1"/>
    <xf numFmtId="0" fontId="9" fillId="0" borderId="0" xfId="0" applyFont="1" applyBorder="1" applyAlignment="1">
      <alignment horizontal="left" indent="3"/>
    </xf>
    <xf numFmtId="3" fontId="4" fillId="0" borderId="0" xfId="0" applyNumberFormat="1" applyFont="1" applyBorder="1"/>
    <xf numFmtId="0" fontId="2" fillId="0" borderId="0" xfId="0" applyFont="1" applyBorder="1" applyAlignment="1"/>
    <xf numFmtId="0" fontId="3" fillId="0" borderId="1" xfId="0" quotePrefix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54F0E-C0FF-4C78-BE4F-82B86CC89FE1}">
  <sheetPr transitionEvaluation="1"/>
  <dimension ref="A2:AB59"/>
  <sheetViews>
    <sheetView tabSelected="1" zoomScaleNormal="100" workbookViewId="0"/>
  </sheetViews>
  <sheetFormatPr defaultColWidth="8.90625" defaultRowHeight="13.8" x14ac:dyDescent="0.25"/>
  <cols>
    <col min="1" max="1" width="29.90625" style="3" customWidth="1"/>
    <col min="2" max="28" width="7.81640625" style="3" customWidth="1"/>
    <col min="29" max="16384" width="8.90625" style="3"/>
  </cols>
  <sheetData>
    <row r="2" spans="1:28" s="1" customFormat="1" ht="15.6" x14ac:dyDescent="0.3">
      <c r="A2" s="35" t="s">
        <v>32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28" s="1" customFormat="1" x14ac:dyDescent="0.25">
      <c r="A3" s="6"/>
      <c r="B3" s="6"/>
      <c r="C3" s="6"/>
    </row>
    <row r="4" spans="1:28" s="7" customFormat="1" ht="14.4" thickBot="1" x14ac:dyDescent="0.3">
      <c r="B4" s="1"/>
      <c r="E4" s="8"/>
      <c r="F4" s="8"/>
      <c r="G4" s="8"/>
      <c r="I4" s="8"/>
      <c r="J4" s="38"/>
      <c r="K4" s="38"/>
      <c r="AA4" s="36" t="s">
        <v>0</v>
      </c>
      <c r="AB4" s="36"/>
    </row>
    <row r="5" spans="1:28" s="7" customFormat="1" x14ac:dyDescent="0.25">
      <c r="A5" s="9"/>
      <c r="B5" s="37"/>
      <c r="C5" s="37"/>
      <c r="D5" s="37"/>
      <c r="E5" s="37"/>
      <c r="F5" s="10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s="11" customFormat="1" x14ac:dyDescent="0.25">
      <c r="B6" s="12">
        <v>1990</v>
      </c>
      <c r="C6" s="12">
        <v>1995</v>
      </c>
      <c r="D6" s="12">
        <v>2000</v>
      </c>
      <c r="E6" s="12">
        <v>2001</v>
      </c>
      <c r="F6" s="12">
        <v>2002</v>
      </c>
      <c r="G6" s="12">
        <v>2003</v>
      </c>
      <c r="H6" s="13">
        <v>2004</v>
      </c>
      <c r="I6" s="12">
        <v>2005</v>
      </c>
      <c r="J6" s="13">
        <v>2006</v>
      </c>
      <c r="K6" s="12">
        <v>2007</v>
      </c>
      <c r="L6" s="13">
        <v>2008</v>
      </c>
      <c r="M6" s="12">
        <v>2009</v>
      </c>
      <c r="N6" s="12">
        <v>2010</v>
      </c>
      <c r="O6" s="12">
        <v>2011</v>
      </c>
      <c r="P6" s="12">
        <v>2012</v>
      </c>
      <c r="Q6" s="12">
        <v>2013</v>
      </c>
      <c r="R6" s="12">
        <v>2014</v>
      </c>
      <c r="S6" s="12">
        <v>2015</v>
      </c>
      <c r="T6" s="12">
        <v>2016</v>
      </c>
      <c r="U6" s="12">
        <v>2017</v>
      </c>
      <c r="V6" s="12">
        <v>2018</v>
      </c>
      <c r="W6" s="12">
        <v>2019</v>
      </c>
      <c r="X6" s="12">
        <v>2020</v>
      </c>
      <c r="Y6" s="12">
        <v>2021</v>
      </c>
      <c r="Z6" s="12">
        <v>2022</v>
      </c>
      <c r="AA6" s="12">
        <v>2023</v>
      </c>
      <c r="AB6" s="12">
        <v>2024</v>
      </c>
    </row>
    <row r="7" spans="1:28" s="11" customFormat="1" x14ac:dyDescent="0.25">
      <c r="B7" s="14"/>
      <c r="C7" s="14"/>
      <c r="D7" s="15"/>
      <c r="E7" s="15"/>
      <c r="F7" s="15"/>
      <c r="G7" s="15"/>
      <c r="I7" s="15"/>
      <c r="K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</row>
    <row r="8" spans="1:28" s="11" customFormat="1" x14ac:dyDescent="0.25">
      <c r="A8" s="1" t="s">
        <v>2</v>
      </c>
      <c r="B8" s="16">
        <f>+B10+B41+B45+B46</f>
        <v>60996</v>
      </c>
      <c r="C8" s="16">
        <f>+C10+C41+C45+C46</f>
        <v>207046</v>
      </c>
      <c r="D8" s="16">
        <f>+D10+D41+D45</f>
        <v>312050</v>
      </c>
      <c r="E8" s="16">
        <f t="shared" ref="E8:K8" si="0">+E10+E41+E45</f>
        <v>276001</v>
      </c>
      <c r="F8" s="16">
        <f t="shared" si="0"/>
        <v>207728</v>
      </c>
      <c r="G8" s="16">
        <f t="shared" si="0"/>
        <v>254163</v>
      </c>
      <c r="H8" s="16">
        <f t="shared" si="0"/>
        <v>466278</v>
      </c>
      <c r="I8" s="16">
        <f t="shared" si="0"/>
        <v>381419</v>
      </c>
      <c r="J8" s="16">
        <f t="shared" si="0"/>
        <v>464623</v>
      </c>
      <c r="K8" s="16">
        <f t="shared" si="0"/>
        <v>433225</v>
      </c>
      <c r="L8" s="16">
        <f>+L10+L41+L43</f>
        <v>473850</v>
      </c>
      <c r="M8" s="16">
        <f t="shared" ref="M8:R8" si="1">+M10+M41+M43</f>
        <v>601787</v>
      </c>
      <c r="N8" s="16">
        <f t="shared" si="1"/>
        <v>600679</v>
      </c>
      <c r="O8" s="16">
        <f t="shared" si="1"/>
        <v>428149</v>
      </c>
      <c r="P8" s="16">
        <f t="shared" si="1"/>
        <v>359010</v>
      </c>
      <c r="Q8" s="16">
        <f t="shared" si="1"/>
        <v>323543</v>
      </c>
      <c r="R8" s="16">
        <f t="shared" si="1"/>
        <v>382413</v>
      </c>
      <c r="S8" s="16">
        <f>+S10+S41+S43</f>
        <v>369727</v>
      </c>
      <c r="T8" s="16">
        <f t="shared" ref="T8:AB8" si="2">+T10+T41+T43</f>
        <v>355218</v>
      </c>
      <c r="U8" s="16">
        <f t="shared" si="2"/>
        <v>229268</v>
      </c>
      <c r="V8" s="16">
        <f t="shared" si="2"/>
        <v>197347</v>
      </c>
      <c r="W8" s="16">
        <f t="shared" si="2"/>
        <v>311464</v>
      </c>
      <c r="X8" s="16">
        <f t="shared" si="2"/>
        <v>139512</v>
      </c>
      <c r="Y8" s="16">
        <f t="shared" si="2"/>
        <v>65594</v>
      </c>
      <c r="Z8" s="16">
        <f t="shared" si="2"/>
        <v>231182</v>
      </c>
      <c r="AA8" s="16">
        <f t="shared" si="2"/>
        <v>389116</v>
      </c>
      <c r="AB8" s="16">
        <f t="shared" si="2"/>
        <v>420274</v>
      </c>
    </row>
    <row r="9" spans="1:28" s="7" customFormat="1" ht="16.2" x14ac:dyDescent="0.35">
      <c r="B9" s="17"/>
      <c r="C9" s="17"/>
      <c r="D9" s="17"/>
      <c r="E9" s="17"/>
      <c r="F9" s="17"/>
      <c r="G9" s="17"/>
      <c r="H9" s="1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s="1" customFormat="1" x14ac:dyDescent="0.25">
      <c r="A10" s="1" t="s">
        <v>3</v>
      </c>
      <c r="B10" s="19">
        <v>45087</v>
      </c>
      <c r="C10" s="19">
        <v>60471</v>
      </c>
      <c r="D10" s="19">
        <f>+D12+D13+D14+D25+D35</f>
        <v>69598</v>
      </c>
      <c r="E10" s="19">
        <f>+E12+E13+E14+E23+E33+E35+E31</f>
        <v>66395</v>
      </c>
      <c r="F10" s="19">
        <f t="shared" ref="F10:AB10" si="3">+F12+F13+F14+F23+F33+F35+F31</f>
        <v>69193</v>
      </c>
      <c r="G10" s="19">
        <f t="shared" si="3"/>
        <v>73191</v>
      </c>
      <c r="H10" s="19">
        <f t="shared" si="3"/>
        <v>80087</v>
      </c>
      <c r="I10" s="19">
        <f t="shared" si="3"/>
        <v>79258</v>
      </c>
      <c r="J10" s="19">
        <f t="shared" si="3"/>
        <v>84041</v>
      </c>
      <c r="K10" s="19">
        <f t="shared" si="3"/>
        <v>77809</v>
      </c>
      <c r="L10" s="19">
        <f t="shared" si="3"/>
        <v>81119</v>
      </c>
      <c r="M10" s="19">
        <f t="shared" si="3"/>
        <v>74924</v>
      </c>
      <c r="N10" s="19">
        <f t="shared" si="3"/>
        <v>76518</v>
      </c>
      <c r="O10" s="19">
        <f t="shared" si="3"/>
        <v>75546</v>
      </c>
      <c r="P10" s="19">
        <f t="shared" si="3"/>
        <v>78965</v>
      </c>
      <c r="Q10" s="19">
        <f t="shared" si="3"/>
        <v>78277</v>
      </c>
      <c r="R10" s="19">
        <f t="shared" si="3"/>
        <v>81511</v>
      </c>
      <c r="S10" s="19">
        <f t="shared" si="3"/>
        <v>74474</v>
      </c>
      <c r="T10" s="19">
        <f t="shared" si="3"/>
        <v>78087</v>
      </c>
      <c r="U10" s="19">
        <f t="shared" si="3"/>
        <v>72228</v>
      </c>
      <c r="V10" s="19">
        <f t="shared" si="3"/>
        <v>62878</v>
      </c>
      <c r="W10" s="19">
        <f t="shared" si="3"/>
        <v>89626</v>
      </c>
      <c r="X10" s="19">
        <f t="shared" si="3"/>
        <v>21533</v>
      </c>
      <c r="Y10" s="19">
        <f t="shared" si="3"/>
        <v>14877</v>
      </c>
      <c r="Z10" s="19">
        <f t="shared" si="3"/>
        <v>61037</v>
      </c>
      <c r="AA10" s="19">
        <f t="shared" si="3"/>
        <v>74613</v>
      </c>
      <c r="AB10" s="19">
        <f t="shared" si="3"/>
        <v>83976</v>
      </c>
    </row>
    <row r="11" spans="1:28" s="7" customFormat="1" ht="16.2" x14ac:dyDescent="0.35">
      <c r="B11" s="17"/>
      <c r="C11" s="17"/>
      <c r="D11" s="17"/>
      <c r="E11" s="17"/>
      <c r="F11" s="17"/>
      <c r="G11" s="17"/>
      <c r="H11" s="18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s="7" customFormat="1" x14ac:dyDescent="0.25">
      <c r="A12" s="20" t="s">
        <v>4</v>
      </c>
      <c r="B12" s="17">
        <v>6066</v>
      </c>
      <c r="C12" s="17">
        <v>10923</v>
      </c>
      <c r="D12" s="17">
        <v>15078</v>
      </c>
      <c r="E12" s="17">
        <v>14493</v>
      </c>
      <c r="F12" s="17">
        <v>15464</v>
      </c>
      <c r="G12" s="17">
        <v>15639</v>
      </c>
      <c r="H12" s="17">
        <v>17574</v>
      </c>
      <c r="I12" s="21">
        <v>18492</v>
      </c>
      <c r="J12" s="21">
        <v>22011</v>
      </c>
      <c r="K12" s="4">
        <v>21495</v>
      </c>
      <c r="L12" s="4">
        <v>20518</v>
      </c>
      <c r="M12" s="4">
        <v>18193</v>
      </c>
      <c r="N12" s="4">
        <v>19266</v>
      </c>
      <c r="O12" s="4">
        <v>17820</v>
      </c>
      <c r="P12" s="4">
        <v>19002</v>
      </c>
      <c r="Q12" s="4">
        <v>18049</v>
      </c>
      <c r="R12" s="4">
        <v>19595</v>
      </c>
      <c r="S12" s="4">
        <v>17773</v>
      </c>
      <c r="T12" s="4">
        <v>19404</v>
      </c>
      <c r="U12" s="4">
        <v>16700</v>
      </c>
      <c r="V12" s="4">
        <v>10505</v>
      </c>
      <c r="W12" s="4">
        <v>12511</v>
      </c>
      <c r="X12" s="4">
        <v>4405</v>
      </c>
      <c r="Y12" s="4">
        <v>5513</v>
      </c>
      <c r="Z12" s="4">
        <v>17062</v>
      </c>
      <c r="AA12" s="4">
        <v>15232</v>
      </c>
      <c r="AB12" s="4">
        <v>16760</v>
      </c>
    </row>
    <row r="13" spans="1:28" s="7" customFormat="1" x14ac:dyDescent="0.25">
      <c r="A13" s="20" t="s">
        <v>5</v>
      </c>
      <c r="B13" s="17">
        <v>1524</v>
      </c>
      <c r="C13" s="17">
        <v>1828</v>
      </c>
      <c r="D13" s="17">
        <v>2177</v>
      </c>
      <c r="E13" s="17">
        <v>1870</v>
      </c>
      <c r="F13" s="17">
        <v>2039</v>
      </c>
      <c r="G13" s="17">
        <v>1968</v>
      </c>
      <c r="H13" s="17">
        <v>1724</v>
      </c>
      <c r="I13" s="21">
        <v>1977</v>
      </c>
      <c r="J13" s="21">
        <v>2552</v>
      </c>
      <c r="K13" s="4">
        <v>2615</v>
      </c>
      <c r="L13" s="4">
        <v>3346</v>
      </c>
      <c r="M13" s="4">
        <v>2618</v>
      </c>
      <c r="N13" s="4">
        <v>2859</v>
      </c>
      <c r="O13" s="4">
        <v>2986</v>
      </c>
      <c r="P13" s="4">
        <v>3063</v>
      </c>
      <c r="Q13" s="4">
        <v>3018</v>
      </c>
      <c r="R13" s="4">
        <v>3002</v>
      </c>
      <c r="S13" s="4">
        <v>2998</v>
      </c>
      <c r="T13" s="4">
        <v>3085</v>
      </c>
      <c r="U13" s="4">
        <v>2803</v>
      </c>
      <c r="V13" s="4">
        <v>1841</v>
      </c>
      <c r="W13" s="4">
        <v>2320</v>
      </c>
      <c r="X13" s="4">
        <v>919</v>
      </c>
      <c r="Y13" s="4">
        <v>429</v>
      </c>
      <c r="Z13" s="4">
        <v>1923</v>
      </c>
      <c r="AA13" s="4">
        <v>2154</v>
      </c>
      <c r="AB13" s="4">
        <v>2115</v>
      </c>
    </row>
    <row r="14" spans="1:28" s="7" customFormat="1" x14ac:dyDescent="0.25">
      <c r="A14" s="20" t="s">
        <v>6</v>
      </c>
      <c r="B14" s="17">
        <f>SUM(B15:B21)</f>
        <v>9329</v>
      </c>
      <c r="C14" s="17">
        <f>SUM(C15:C21)</f>
        <v>12940</v>
      </c>
      <c r="D14" s="17">
        <f>SUM(D15:D21)</f>
        <v>11145</v>
      </c>
      <c r="E14" s="17">
        <f>SUM(E15:E21)</f>
        <v>10825</v>
      </c>
      <c r="F14" s="17">
        <f t="shared" ref="F14:S14" si="4">SUM(F15:F21)</f>
        <v>10131</v>
      </c>
      <c r="G14" s="17">
        <f t="shared" si="4"/>
        <v>10772</v>
      </c>
      <c r="H14" s="17">
        <f t="shared" si="4"/>
        <v>10208</v>
      </c>
      <c r="I14" s="17">
        <f t="shared" si="4"/>
        <v>10258</v>
      </c>
      <c r="J14" s="17">
        <f t="shared" si="4"/>
        <v>11303</v>
      </c>
      <c r="K14" s="17">
        <f t="shared" si="4"/>
        <v>10827</v>
      </c>
      <c r="L14" s="17">
        <f t="shared" si="4"/>
        <v>13787</v>
      </c>
      <c r="M14" s="17">
        <f t="shared" si="4"/>
        <v>11590</v>
      </c>
      <c r="N14" s="17">
        <f t="shared" si="4"/>
        <v>10725</v>
      </c>
      <c r="O14" s="17">
        <f t="shared" si="4"/>
        <v>11538</v>
      </c>
      <c r="P14" s="17">
        <f t="shared" si="4"/>
        <v>12816</v>
      </c>
      <c r="Q14" s="17">
        <f t="shared" si="4"/>
        <v>13552</v>
      </c>
      <c r="R14" s="17">
        <f t="shared" si="4"/>
        <v>14666</v>
      </c>
      <c r="S14" s="17">
        <f t="shared" si="4"/>
        <v>13492</v>
      </c>
      <c r="T14" s="17">
        <v>14596</v>
      </c>
      <c r="U14" s="17">
        <v>14936</v>
      </c>
      <c r="V14" s="17">
        <v>10708</v>
      </c>
      <c r="W14" s="17">
        <v>17362</v>
      </c>
      <c r="X14" s="17">
        <v>5129</v>
      </c>
      <c r="Y14" s="17">
        <v>1993</v>
      </c>
      <c r="Z14" s="17">
        <v>10656</v>
      </c>
      <c r="AA14" s="17">
        <v>14120</v>
      </c>
      <c r="AB14" s="17">
        <v>15464</v>
      </c>
    </row>
    <row r="15" spans="1:28" s="7" customFormat="1" x14ac:dyDescent="0.25">
      <c r="A15" s="20" t="s">
        <v>7</v>
      </c>
      <c r="B15" s="17">
        <v>310</v>
      </c>
      <c r="C15" s="17">
        <v>289</v>
      </c>
      <c r="D15" s="21">
        <v>366</v>
      </c>
      <c r="E15" s="21">
        <v>415</v>
      </c>
      <c r="F15" s="21">
        <v>323</v>
      </c>
      <c r="G15" s="21">
        <v>335</v>
      </c>
      <c r="H15" s="21">
        <v>324</v>
      </c>
      <c r="I15" s="21">
        <v>305</v>
      </c>
      <c r="J15" s="21">
        <v>386</v>
      </c>
      <c r="K15" s="21">
        <v>368</v>
      </c>
      <c r="L15" s="21">
        <v>485</v>
      </c>
      <c r="M15" s="21">
        <v>494</v>
      </c>
      <c r="N15" s="21">
        <v>468</v>
      </c>
      <c r="O15" s="21">
        <v>552</v>
      </c>
      <c r="P15" s="21">
        <v>692</v>
      </c>
      <c r="Q15" s="21">
        <v>754</v>
      </c>
      <c r="R15" s="21">
        <v>786</v>
      </c>
      <c r="S15" s="21">
        <v>683</v>
      </c>
      <c r="T15" s="2" t="s">
        <v>1</v>
      </c>
      <c r="U15" s="2" t="s">
        <v>1</v>
      </c>
      <c r="V15" s="2" t="s">
        <v>1</v>
      </c>
      <c r="W15" s="2" t="s">
        <v>1</v>
      </c>
      <c r="X15" s="2" t="s">
        <v>1</v>
      </c>
      <c r="Y15" s="2" t="s">
        <v>1</v>
      </c>
      <c r="Z15" s="2" t="s">
        <v>1</v>
      </c>
      <c r="AA15" s="2" t="s">
        <v>1</v>
      </c>
      <c r="AB15" s="2" t="s">
        <v>1</v>
      </c>
    </row>
    <row r="16" spans="1:28" s="7" customFormat="1" x14ac:dyDescent="0.25">
      <c r="A16" s="20" t="s">
        <v>8</v>
      </c>
      <c r="B16" s="17">
        <v>4888</v>
      </c>
      <c r="C16" s="17">
        <v>4914</v>
      </c>
      <c r="D16" s="17">
        <v>6107</v>
      </c>
      <c r="E16" s="17">
        <v>5967</v>
      </c>
      <c r="F16" s="17">
        <v>5652</v>
      </c>
      <c r="G16" s="21">
        <v>6062</v>
      </c>
      <c r="H16" s="17">
        <v>6035</v>
      </c>
      <c r="I16" s="4">
        <v>6117</v>
      </c>
      <c r="J16" s="4">
        <v>6503</v>
      </c>
      <c r="K16" s="4">
        <v>6229</v>
      </c>
      <c r="L16" s="4">
        <v>7211</v>
      </c>
      <c r="M16" s="4">
        <v>4354</v>
      </c>
      <c r="N16" s="4">
        <v>4601</v>
      </c>
      <c r="O16" s="4">
        <v>4622</v>
      </c>
      <c r="P16" s="4">
        <v>4666</v>
      </c>
      <c r="Q16" s="4">
        <v>4628</v>
      </c>
      <c r="R16" s="4">
        <v>4873</v>
      </c>
      <c r="S16" s="4">
        <v>4951</v>
      </c>
      <c r="T16" s="2" t="s">
        <v>1</v>
      </c>
      <c r="U16" s="2" t="s">
        <v>1</v>
      </c>
      <c r="V16" s="2" t="s">
        <v>1</v>
      </c>
      <c r="W16" s="2" t="s">
        <v>1</v>
      </c>
      <c r="X16" s="2" t="s">
        <v>1</v>
      </c>
      <c r="Y16" s="2" t="s">
        <v>1</v>
      </c>
      <c r="Z16" s="2" t="s">
        <v>1</v>
      </c>
      <c r="AA16" s="2" t="s">
        <v>1</v>
      </c>
      <c r="AB16" s="2" t="s">
        <v>1</v>
      </c>
    </row>
    <row r="17" spans="1:28" s="7" customFormat="1" x14ac:dyDescent="0.25">
      <c r="A17" s="20" t="s">
        <v>9</v>
      </c>
      <c r="B17" s="17">
        <v>2063</v>
      </c>
      <c r="C17" s="17">
        <v>4934</v>
      </c>
      <c r="D17" s="17">
        <v>2882</v>
      </c>
      <c r="E17" s="17">
        <v>2662</v>
      </c>
      <c r="F17" s="17">
        <v>2353</v>
      </c>
      <c r="G17" s="21">
        <v>2532</v>
      </c>
      <c r="H17" s="21">
        <v>1866</v>
      </c>
      <c r="I17" s="4">
        <v>1853</v>
      </c>
      <c r="J17" s="4">
        <v>2239</v>
      </c>
      <c r="K17" s="4">
        <v>2297</v>
      </c>
      <c r="L17" s="21">
        <v>3783</v>
      </c>
      <c r="M17" s="21">
        <v>4469</v>
      </c>
      <c r="N17" s="21">
        <v>3323</v>
      </c>
      <c r="O17" s="21">
        <v>3680</v>
      </c>
      <c r="P17" s="21">
        <v>4188</v>
      </c>
      <c r="Q17" s="21">
        <v>4584</v>
      </c>
      <c r="R17" s="21">
        <v>5018</v>
      </c>
      <c r="S17" s="21">
        <v>4021</v>
      </c>
      <c r="T17" s="2" t="s">
        <v>1</v>
      </c>
      <c r="U17" s="2" t="s">
        <v>1</v>
      </c>
      <c r="V17" s="2" t="s">
        <v>1</v>
      </c>
      <c r="W17" s="2" t="s">
        <v>1</v>
      </c>
      <c r="X17" s="2" t="s">
        <v>1</v>
      </c>
      <c r="Y17" s="2" t="s">
        <v>1</v>
      </c>
      <c r="Z17" s="2" t="s">
        <v>1</v>
      </c>
      <c r="AA17" s="2" t="s">
        <v>1</v>
      </c>
      <c r="AB17" s="2" t="s">
        <v>1</v>
      </c>
    </row>
    <row r="18" spans="1:28" s="7" customFormat="1" ht="14.4" x14ac:dyDescent="0.3">
      <c r="A18" s="20" t="s">
        <v>10</v>
      </c>
      <c r="B18" s="17">
        <v>1043</v>
      </c>
      <c r="C18" s="17">
        <v>1255</v>
      </c>
      <c r="D18" s="21">
        <v>741</v>
      </c>
      <c r="E18" s="21">
        <v>639</v>
      </c>
      <c r="F18" s="21">
        <v>572</v>
      </c>
      <c r="G18" s="21">
        <v>639</v>
      </c>
      <c r="H18" s="21">
        <v>751</v>
      </c>
      <c r="I18" s="21">
        <v>727</v>
      </c>
      <c r="J18" s="21">
        <v>775</v>
      </c>
      <c r="K18" s="22">
        <v>777</v>
      </c>
      <c r="L18" s="21">
        <v>879</v>
      </c>
      <c r="M18" s="21">
        <v>966</v>
      </c>
      <c r="N18" s="21">
        <v>898</v>
      </c>
      <c r="O18" s="21">
        <v>1011</v>
      </c>
      <c r="P18" s="21">
        <v>1397</v>
      </c>
      <c r="Q18" s="21">
        <v>1499</v>
      </c>
      <c r="R18" s="21">
        <v>1648</v>
      </c>
      <c r="S18" s="21">
        <v>1580</v>
      </c>
      <c r="T18" s="2" t="s">
        <v>1</v>
      </c>
      <c r="U18" s="2" t="s">
        <v>1</v>
      </c>
      <c r="V18" s="2" t="s">
        <v>1</v>
      </c>
      <c r="W18" s="2" t="s">
        <v>1</v>
      </c>
      <c r="X18" s="2" t="s">
        <v>1</v>
      </c>
      <c r="Y18" s="2" t="s">
        <v>1</v>
      </c>
      <c r="Z18" s="2" t="s">
        <v>1</v>
      </c>
      <c r="AA18" s="2" t="s">
        <v>1</v>
      </c>
      <c r="AB18" s="2" t="s">
        <v>1</v>
      </c>
    </row>
    <row r="19" spans="1:28" s="7" customFormat="1" ht="14.4" x14ac:dyDescent="0.3">
      <c r="A19" s="20" t="s">
        <v>11</v>
      </c>
      <c r="B19" s="17">
        <v>113</v>
      </c>
      <c r="C19" s="17">
        <v>246</v>
      </c>
      <c r="D19" s="21">
        <v>167</v>
      </c>
      <c r="E19" s="21">
        <v>279</v>
      </c>
      <c r="F19" s="21">
        <v>246</v>
      </c>
      <c r="G19" s="21">
        <v>200</v>
      </c>
      <c r="H19" s="21">
        <v>186</v>
      </c>
      <c r="I19" s="21">
        <v>312</v>
      </c>
      <c r="J19" s="21">
        <v>288</v>
      </c>
      <c r="K19" s="22">
        <v>274</v>
      </c>
      <c r="L19" s="21">
        <v>220</v>
      </c>
      <c r="M19" s="21">
        <v>172</v>
      </c>
      <c r="N19" s="21">
        <v>182</v>
      </c>
      <c r="O19" s="21">
        <v>185</v>
      </c>
      <c r="P19" s="21">
        <v>162</v>
      </c>
      <c r="Q19" s="21">
        <v>191</v>
      </c>
      <c r="R19" s="21">
        <v>337</v>
      </c>
      <c r="S19" s="21">
        <v>360</v>
      </c>
      <c r="T19" s="2" t="s">
        <v>1</v>
      </c>
      <c r="U19" s="2" t="s">
        <v>1</v>
      </c>
      <c r="V19" s="2" t="s">
        <v>1</v>
      </c>
      <c r="W19" s="2" t="s">
        <v>1</v>
      </c>
      <c r="X19" s="2" t="s">
        <v>1</v>
      </c>
      <c r="Y19" s="2" t="s">
        <v>1</v>
      </c>
      <c r="Z19" s="2" t="s">
        <v>1</v>
      </c>
      <c r="AA19" s="2" t="s">
        <v>1</v>
      </c>
      <c r="AB19" s="2" t="s">
        <v>1</v>
      </c>
    </row>
    <row r="20" spans="1:28" s="7" customFormat="1" ht="14.4" x14ac:dyDescent="0.3">
      <c r="A20" s="20" t="s">
        <v>12</v>
      </c>
      <c r="B20" s="17">
        <v>396</v>
      </c>
      <c r="C20" s="17">
        <v>433</v>
      </c>
      <c r="D20" s="21">
        <v>184</v>
      </c>
      <c r="E20" s="21">
        <v>235</v>
      </c>
      <c r="F20" s="21">
        <v>269</v>
      </c>
      <c r="G20" s="21">
        <v>300</v>
      </c>
      <c r="H20" s="21">
        <v>272</v>
      </c>
      <c r="I20" s="21">
        <v>270</v>
      </c>
      <c r="J20" s="21">
        <v>244</v>
      </c>
      <c r="K20" s="22">
        <v>200</v>
      </c>
      <c r="L20" s="21">
        <v>284</v>
      </c>
      <c r="M20" s="21">
        <v>270</v>
      </c>
      <c r="N20" s="21">
        <v>389</v>
      </c>
      <c r="O20" s="21">
        <v>478</v>
      </c>
      <c r="P20" s="21">
        <v>595</v>
      </c>
      <c r="Q20" s="21">
        <v>534</v>
      </c>
      <c r="R20" s="21">
        <v>556</v>
      </c>
      <c r="S20" s="21">
        <v>580</v>
      </c>
      <c r="T20" s="2" t="s">
        <v>1</v>
      </c>
      <c r="U20" s="2" t="s">
        <v>1</v>
      </c>
      <c r="V20" s="2" t="s">
        <v>1</v>
      </c>
      <c r="W20" s="2" t="s">
        <v>1</v>
      </c>
      <c r="X20" s="2" t="s">
        <v>1</v>
      </c>
      <c r="Y20" s="2" t="s">
        <v>1</v>
      </c>
      <c r="Z20" s="2" t="s">
        <v>1</v>
      </c>
      <c r="AA20" s="2" t="s">
        <v>1</v>
      </c>
      <c r="AB20" s="2" t="s">
        <v>1</v>
      </c>
    </row>
    <row r="21" spans="1:28" s="7" customFormat="1" x14ac:dyDescent="0.25">
      <c r="A21" s="20" t="s">
        <v>13</v>
      </c>
      <c r="B21" s="17">
        <v>516</v>
      </c>
      <c r="C21" s="17">
        <v>869</v>
      </c>
      <c r="D21" s="17">
        <v>698</v>
      </c>
      <c r="E21" s="17">
        <v>628</v>
      </c>
      <c r="F21" s="17">
        <v>716</v>
      </c>
      <c r="G21" s="17">
        <v>704</v>
      </c>
      <c r="H21" s="17">
        <v>774</v>
      </c>
      <c r="I21" s="4">
        <v>674</v>
      </c>
      <c r="J21" s="4">
        <v>868</v>
      </c>
      <c r="K21" s="4">
        <v>682</v>
      </c>
      <c r="L21" s="4">
        <v>925</v>
      </c>
      <c r="M21" s="4">
        <v>865</v>
      </c>
      <c r="N21" s="4">
        <v>864</v>
      </c>
      <c r="O21" s="4">
        <v>1010</v>
      </c>
      <c r="P21" s="4">
        <v>1116</v>
      </c>
      <c r="Q21" s="4">
        <v>1362</v>
      </c>
      <c r="R21" s="4">
        <v>1448</v>
      </c>
      <c r="S21" s="4">
        <v>1317</v>
      </c>
      <c r="T21" s="2" t="s">
        <v>1</v>
      </c>
      <c r="U21" s="2" t="s">
        <v>1</v>
      </c>
      <c r="V21" s="2" t="s">
        <v>1</v>
      </c>
      <c r="W21" s="2" t="s">
        <v>1</v>
      </c>
      <c r="X21" s="2" t="s">
        <v>1</v>
      </c>
      <c r="Y21" s="2" t="s">
        <v>1</v>
      </c>
      <c r="Z21" s="2" t="s">
        <v>1</v>
      </c>
      <c r="AA21" s="2" t="s">
        <v>1</v>
      </c>
      <c r="AB21" s="2" t="s">
        <v>1</v>
      </c>
    </row>
    <row r="22" spans="1:28" s="7" customFormat="1" x14ac:dyDescent="0.25">
      <c r="A22" s="20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8" s="7" customFormat="1" ht="14.4" x14ac:dyDescent="0.3">
      <c r="A23" s="23" t="s">
        <v>31</v>
      </c>
      <c r="B23" s="17">
        <v>21740</v>
      </c>
      <c r="C23" s="17">
        <f>6213+3811+17650</f>
        <v>27674</v>
      </c>
      <c r="D23" s="17">
        <v>39900</v>
      </c>
      <c r="E23" s="17">
        <v>37853</v>
      </c>
      <c r="F23" s="17">
        <v>40289</v>
      </c>
      <c r="G23" s="17">
        <v>43561</v>
      </c>
      <c r="H23" s="17">
        <v>49367</v>
      </c>
      <c r="I23" s="4">
        <v>47127</v>
      </c>
      <c r="J23" s="24">
        <v>46579</v>
      </c>
      <c r="K23" s="24">
        <v>40511</v>
      </c>
      <c r="L23" s="4">
        <v>41098</v>
      </c>
      <c r="M23" s="4">
        <v>40525</v>
      </c>
      <c r="N23" s="4">
        <v>41899</v>
      </c>
      <c r="O23" s="4">
        <v>41210</v>
      </c>
      <c r="P23" s="4">
        <v>41958</v>
      </c>
      <c r="Q23" s="4">
        <v>41540</v>
      </c>
      <c r="R23" s="4">
        <v>42027</v>
      </c>
      <c r="S23" s="4">
        <v>37340</v>
      </c>
      <c r="T23" s="4">
        <v>38632</v>
      </c>
      <c r="U23" s="4">
        <v>35334</v>
      </c>
      <c r="V23" s="4">
        <v>36939</v>
      </c>
      <c r="W23" s="4">
        <v>54674</v>
      </c>
      <c r="X23" s="4">
        <v>10339</v>
      </c>
      <c r="Y23" s="4">
        <v>6433</v>
      </c>
      <c r="Z23" s="4">
        <v>29479</v>
      </c>
      <c r="AA23" s="4">
        <v>28561</v>
      </c>
      <c r="AB23" s="4">
        <v>28291</v>
      </c>
    </row>
    <row r="24" spans="1:28" s="7" customFormat="1" ht="14.4" x14ac:dyDescent="0.3">
      <c r="A24" s="20"/>
      <c r="B24" s="17"/>
      <c r="C24" s="17"/>
      <c r="D24" s="17"/>
      <c r="E24" s="17"/>
      <c r="F24" s="17"/>
      <c r="G24" s="17"/>
      <c r="H24" s="17"/>
      <c r="I24" s="4"/>
      <c r="J24" s="24"/>
      <c r="K24" s="2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s="7" customFormat="1" ht="14.4" x14ac:dyDescent="0.3">
      <c r="A25" s="20" t="s">
        <v>14</v>
      </c>
      <c r="B25" s="17">
        <f t="shared" ref="B25:K25" si="5">SUM(B26:B31)</f>
        <v>27329</v>
      </c>
      <c r="C25" s="17">
        <f t="shared" si="5"/>
        <v>33925</v>
      </c>
      <c r="D25" s="21">
        <f t="shared" si="5"/>
        <v>40130</v>
      </c>
      <c r="E25" s="21">
        <f t="shared" si="5"/>
        <v>38047</v>
      </c>
      <c r="F25" s="21">
        <f t="shared" si="5"/>
        <v>40542</v>
      </c>
      <c r="G25" s="21">
        <f t="shared" si="5"/>
        <v>43848</v>
      </c>
      <c r="H25" s="21">
        <f t="shared" si="5"/>
        <v>49701</v>
      </c>
      <c r="I25" s="21">
        <f t="shared" si="5"/>
        <v>47542</v>
      </c>
      <c r="J25" s="22">
        <f t="shared" si="5"/>
        <v>47129</v>
      </c>
      <c r="K25" s="22">
        <f t="shared" si="5"/>
        <v>41467</v>
      </c>
      <c r="L25" s="22">
        <f t="shared" ref="L25:S25" si="6">SUM(L26:L31)</f>
        <v>42433</v>
      </c>
      <c r="M25" s="22">
        <f t="shared" si="6"/>
        <v>41524</v>
      </c>
      <c r="N25" s="22">
        <f t="shared" si="6"/>
        <v>42486</v>
      </c>
      <c r="O25" s="22">
        <f t="shared" si="6"/>
        <v>41824</v>
      </c>
      <c r="P25" s="22">
        <f t="shared" si="6"/>
        <v>42401</v>
      </c>
      <c r="Q25" s="22">
        <f t="shared" si="6"/>
        <v>41988</v>
      </c>
      <c r="R25" s="22">
        <f t="shared" si="6"/>
        <v>42512</v>
      </c>
      <c r="S25" s="22">
        <f t="shared" si="6"/>
        <v>37933</v>
      </c>
      <c r="T25" s="2" t="s">
        <v>1</v>
      </c>
      <c r="U25" s="2" t="s">
        <v>1</v>
      </c>
      <c r="V25" s="2" t="s">
        <v>1</v>
      </c>
      <c r="W25" s="2" t="s">
        <v>1</v>
      </c>
      <c r="X25" s="2" t="s">
        <v>1</v>
      </c>
      <c r="Y25" s="2" t="s">
        <v>1</v>
      </c>
      <c r="Z25" s="2" t="s">
        <v>1</v>
      </c>
      <c r="AA25" s="2" t="s">
        <v>1</v>
      </c>
      <c r="AB25" s="2" t="s">
        <v>1</v>
      </c>
    </row>
    <row r="26" spans="1:28" s="7" customFormat="1" ht="14.4" x14ac:dyDescent="0.3">
      <c r="A26" s="20" t="s">
        <v>15</v>
      </c>
      <c r="B26" s="17">
        <v>5953</v>
      </c>
      <c r="C26" s="17">
        <v>6213</v>
      </c>
      <c r="D26" s="21">
        <v>7584</v>
      </c>
      <c r="E26" s="21">
        <v>9091</v>
      </c>
      <c r="F26" s="21">
        <v>11059</v>
      </c>
      <c r="G26" s="21">
        <v>10504</v>
      </c>
      <c r="H26" s="21">
        <v>10347</v>
      </c>
      <c r="I26" s="4">
        <v>10767</v>
      </c>
      <c r="J26" s="24">
        <v>12763</v>
      </c>
      <c r="K26" s="24">
        <v>9630</v>
      </c>
      <c r="L26" s="21">
        <v>9124</v>
      </c>
      <c r="M26" s="21">
        <v>8768</v>
      </c>
      <c r="N26" s="21">
        <v>8562</v>
      </c>
      <c r="O26" s="21">
        <v>8564</v>
      </c>
      <c r="P26" s="21">
        <v>8050</v>
      </c>
      <c r="Q26" s="21">
        <v>7356</v>
      </c>
      <c r="R26" s="21">
        <v>7684</v>
      </c>
      <c r="S26" s="21">
        <v>6845</v>
      </c>
      <c r="T26" s="2" t="s">
        <v>1</v>
      </c>
      <c r="U26" s="2" t="s">
        <v>1</v>
      </c>
      <c r="V26" s="2" t="s">
        <v>1</v>
      </c>
      <c r="W26" s="2" t="s">
        <v>1</v>
      </c>
      <c r="X26" s="2" t="s">
        <v>1</v>
      </c>
      <c r="Y26" s="2" t="s">
        <v>1</v>
      </c>
      <c r="Z26" s="2" t="s">
        <v>1</v>
      </c>
      <c r="AA26" s="2" t="s">
        <v>1</v>
      </c>
      <c r="AB26" s="2" t="s">
        <v>1</v>
      </c>
    </row>
    <row r="27" spans="1:28" s="7" customFormat="1" ht="14.4" x14ac:dyDescent="0.3">
      <c r="A27" s="20" t="s">
        <v>16</v>
      </c>
      <c r="B27" s="17">
        <v>3321</v>
      </c>
      <c r="C27" s="17">
        <v>3811</v>
      </c>
      <c r="D27" s="21">
        <v>4779</v>
      </c>
      <c r="E27" s="21">
        <v>6527</v>
      </c>
      <c r="F27" s="21">
        <v>5968</v>
      </c>
      <c r="G27" s="21">
        <v>9173</v>
      </c>
      <c r="H27" s="21">
        <v>12377</v>
      </c>
      <c r="I27" s="4">
        <v>10682</v>
      </c>
      <c r="J27" s="24">
        <v>6813</v>
      </c>
      <c r="K27" s="24">
        <v>5754</v>
      </c>
      <c r="L27" s="21">
        <v>5133</v>
      </c>
      <c r="M27" s="21">
        <v>5401</v>
      </c>
      <c r="N27" s="21">
        <v>5247</v>
      </c>
      <c r="O27" s="21">
        <v>5408</v>
      </c>
      <c r="P27" s="21">
        <v>5359</v>
      </c>
      <c r="Q27" s="21">
        <v>5997</v>
      </c>
      <c r="R27" s="21">
        <v>6480</v>
      </c>
      <c r="S27" s="21">
        <v>4873</v>
      </c>
      <c r="T27" s="2" t="s">
        <v>1</v>
      </c>
      <c r="U27" s="2" t="s">
        <v>1</v>
      </c>
      <c r="V27" s="2" t="s">
        <v>1</v>
      </c>
      <c r="W27" s="2" t="s">
        <v>1</v>
      </c>
      <c r="X27" s="2" t="s">
        <v>1</v>
      </c>
      <c r="Y27" s="2" t="s">
        <v>1</v>
      </c>
      <c r="Z27" s="2" t="s">
        <v>1</v>
      </c>
      <c r="AA27" s="2" t="s">
        <v>1</v>
      </c>
      <c r="AB27" s="2" t="s">
        <v>1</v>
      </c>
    </row>
    <row r="28" spans="1:28" s="7" customFormat="1" ht="15.75" customHeight="1" x14ac:dyDescent="0.3">
      <c r="A28" s="20" t="s">
        <v>17</v>
      </c>
      <c r="B28" s="17">
        <v>12466</v>
      </c>
      <c r="C28" s="17">
        <v>17650</v>
      </c>
      <c r="D28" s="21">
        <v>18900</v>
      </c>
      <c r="E28" s="21">
        <v>16874</v>
      </c>
      <c r="F28" s="21">
        <v>16935</v>
      </c>
      <c r="G28" s="21">
        <v>17695</v>
      </c>
      <c r="H28" s="21">
        <v>20420</v>
      </c>
      <c r="I28" s="4">
        <v>18518</v>
      </c>
      <c r="J28" s="24">
        <v>19475</v>
      </c>
      <c r="K28" s="24">
        <v>18831</v>
      </c>
      <c r="L28" s="21">
        <v>20216</v>
      </c>
      <c r="M28" s="21">
        <v>20462</v>
      </c>
      <c r="N28" s="21">
        <v>21803</v>
      </c>
      <c r="O28" s="21">
        <v>21517</v>
      </c>
      <c r="P28" s="21">
        <v>23011</v>
      </c>
      <c r="Q28" s="21">
        <v>22373</v>
      </c>
      <c r="R28" s="21">
        <v>21355</v>
      </c>
      <c r="S28" s="21">
        <v>19961</v>
      </c>
      <c r="T28" s="2" t="s">
        <v>1</v>
      </c>
      <c r="U28" s="2" t="s">
        <v>1</v>
      </c>
      <c r="V28" s="2" t="s">
        <v>1</v>
      </c>
      <c r="W28" s="2" t="s">
        <v>1</v>
      </c>
      <c r="X28" s="2" t="s">
        <v>1</v>
      </c>
      <c r="Y28" s="2" t="s">
        <v>1</v>
      </c>
      <c r="Z28" s="2" t="s">
        <v>1</v>
      </c>
      <c r="AA28" s="2" t="s">
        <v>1</v>
      </c>
      <c r="AB28" s="2" t="s">
        <v>1</v>
      </c>
    </row>
    <row r="29" spans="1:28" s="7" customFormat="1" ht="14.4" x14ac:dyDescent="0.3">
      <c r="A29" s="20" t="s">
        <v>18</v>
      </c>
      <c r="B29" s="21">
        <f>+B23-(B26+B27+B28)</f>
        <v>0</v>
      </c>
      <c r="C29" s="21">
        <f>+C23-(C26+C27+C28)</f>
        <v>0</v>
      </c>
      <c r="D29" s="21" t="s">
        <v>1</v>
      </c>
      <c r="E29" s="21">
        <v>5361</v>
      </c>
      <c r="F29" s="21">
        <v>6327</v>
      </c>
      <c r="G29" s="21">
        <v>6189</v>
      </c>
      <c r="H29" s="21">
        <v>6223</v>
      </c>
      <c r="I29" s="21">
        <v>7160</v>
      </c>
      <c r="J29" s="22">
        <v>7528</v>
      </c>
      <c r="K29" s="22">
        <v>6296</v>
      </c>
      <c r="L29" s="21">
        <v>6625</v>
      </c>
      <c r="M29" s="21">
        <v>5894</v>
      </c>
      <c r="N29" s="21">
        <v>6287</v>
      </c>
      <c r="O29" s="21">
        <v>5721</v>
      </c>
      <c r="P29" s="21">
        <v>5538</v>
      </c>
      <c r="Q29" s="21">
        <v>5814</v>
      </c>
      <c r="R29" s="21">
        <v>6508</v>
      </c>
      <c r="S29" s="21">
        <v>5661</v>
      </c>
      <c r="T29" s="2" t="s">
        <v>1</v>
      </c>
      <c r="U29" s="2" t="s">
        <v>1</v>
      </c>
      <c r="V29" s="2" t="s">
        <v>1</v>
      </c>
      <c r="W29" s="2" t="s">
        <v>1</v>
      </c>
      <c r="X29" s="2" t="s">
        <v>1</v>
      </c>
      <c r="Y29" s="2" t="s">
        <v>1</v>
      </c>
      <c r="Z29" s="2" t="s">
        <v>1</v>
      </c>
      <c r="AA29" s="2" t="s">
        <v>1</v>
      </c>
      <c r="AB29" s="2" t="s">
        <v>1</v>
      </c>
    </row>
    <row r="30" spans="1:28" s="7" customFormat="1" x14ac:dyDescent="0.25">
      <c r="A30" s="20" t="s">
        <v>19</v>
      </c>
      <c r="B30" s="17">
        <v>76</v>
      </c>
      <c r="C30" s="17">
        <v>74</v>
      </c>
      <c r="D30" s="21">
        <v>132</v>
      </c>
      <c r="E30" s="21">
        <v>122</v>
      </c>
      <c r="F30" s="21">
        <v>161</v>
      </c>
      <c r="G30" s="21">
        <v>168</v>
      </c>
      <c r="H30" s="21">
        <v>236</v>
      </c>
      <c r="I30" s="21">
        <v>337</v>
      </c>
      <c r="J30" s="21">
        <v>444</v>
      </c>
      <c r="K30" s="21">
        <v>848</v>
      </c>
      <c r="L30" s="21">
        <v>1212</v>
      </c>
      <c r="M30" s="21">
        <v>909</v>
      </c>
      <c r="N30" s="21">
        <v>501</v>
      </c>
      <c r="O30" s="21">
        <v>410</v>
      </c>
      <c r="P30" s="21">
        <v>345</v>
      </c>
      <c r="Q30" s="21">
        <v>359</v>
      </c>
      <c r="R30" s="21">
        <v>330</v>
      </c>
      <c r="S30" s="21">
        <v>455</v>
      </c>
      <c r="T30" s="2" t="s">
        <v>1</v>
      </c>
      <c r="U30" s="2" t="s">
        <v>1</v>
      </c>
      <c r="V30" s="2" t="s">
        <v>1</v>
      </c>
      <c r="W30" s="2" t="s">
        <v>1</v>
      </c>
      <c r="X30" s="2" t="s">
        <v>1</v>
      </c>
      <c r="Y30" s="2" t="s">
        <v>1</v>
      </c>
      <c r="Z30" s="2" t="s">
        <v>1</v>
      </c>
      <c r="AA30" s="2" t="s">
        <v>1</v>
      </c>
      <c r="AB30" s="2" t="s">
        <v>1</v>
      </c>
    </row>
    <row r="31" spans="1:28" s="7" customFormat="1" x14ac:dyDescent="0.25">
      <c r="A31" s="20" t="s">
        <v>20</v>
      </c>
      <c r="B31" s="17">
        <v>5513</v>
      </c>
      <c r="C31" s="17">
        <v>6177</v>
      </c>
      <c r="D31" s="21">
        <v>8735</v>
      </c>
      <c r="E31" s="21">
        <v>72</v>
      </c>
      <c r="F31" s="21">
        <v>92</v>
      </c>
      <c r="G31" s="21">
        <v>119</v>
      </c>
      <c r="H31" s="21">
        <v>98</v>
      </c>
      <c r="I31" s="21">
        <v>78</v>
      </c>
      <c r="J31" s="21">
        <v>106</v>
      </c>
      <c r="K31" s="21">
        <v>108</v>
      </c>
      <c r="L31" s="21">
        <v>123</v>
      </c>
      <c r="M31" s="21">
        <v>90</v>
      </c>
      <c r="N31" s="21">
        <v>86</v>
      </c>
      <c r="O31" s="21">
        <v>204</v>
      </c>
      <c r="P31" s="21">
        <v>98</v>
      </c>
      <c r="Q31" s="21">
        <v>89</v>
      </c>
      <c r="R31" s="21">
        <v>155</v>
      </c>
      <c r="S31" s="21">
        <v>138</v>
      </c>
      <c r="T31" s="2" t="s">
        <v>1</v>
      </c>
      <c r="U31" s="2" t="s">
        <v>1</v>
      </c>
      <c r="V31" s="2" t="s">
        <v>1</v>
      </c>
      <c r="W31" s="2" t="s">
        <v>1</v>
      </c>
      <c r="X31" s="2" t="s">
        <v>1</v>
      </c>
      <c r="Y31" s="2" t="s">
        <v>1</v>
      </c>
      <c r="Z31" s="2" t="s">
        <v>1</v>
      </c>
      <c r="AA31" s="2" t="s">
        <v>1</v>
      </c>
      <c r="AB31" s="2" t="s">
        <v>1</v>
      </c>
    </row>
    <row r="32" spans="1:28" s="7" customFormat="1" x14ac:dyDescent="0.25">
      <c r="A32" s="20"/>
      <c r="B32" s="17"/>
      <c r="C32" s="17"/>
      <c r="D32" s="17"/>
      <c r="E32" s="17"/>
      <c r="F32" s="17"/>
      <c r="G32" s="17"/>
      <c r="H32" s="17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s="7" customFormat="1" x14ac:dyDescent="0.25">
      <c r="A33" s="23" t="s">
        <v>21</v>
      </c>
      <c r="B33" s="17">
        <v>76</v>
      </c>
      <c r="C33" s="17">
        <v>200</v>
      </c>
      <c r="D33" s="17">
        <v>210</v>
      </c>
      <c r="E33" s="17">
        <v>185</v>
      </c>
      <c r="F33" s="17">
        <v>269</v>
      </c>
      <c r="G33" s="17">
        <v>250</v>
      </c>
      <c r="H33" s="21">
        <v>352</v>
      </c>
      <c r="I33" s="4">
        <v>491</v>
      </c>
      <c r="J33" s="21">
        <v>584</v>
      </c>
      <c r="K33" s="21">
        <v>953</v>
      </c>
      <c r="L33" s="21">
        <v>1380</v>
      </c>
      <c r="M33" s="21">
        <v>1106</v>
      </c>
      <c r="N33" s="21">
        <v>679</v>
      </c>
      <c r="O33" s="21">
        <v>681</v>
      </c>
      <c r="P33" s="21">
        <v>641</v>
      </c>
      <c r="Q33" s="21">
        <v>730</v>
      </c>
      <c r="R33" s="21">
        <v>658</v>
      </c>
      <c r="S33" s="21">
        <v>859</v>
      </c>
      <c r="T33" s="2" t="s">
        <v>1</v>
      </c>
      <c r="U33" s="2" t="s">
        <v>1</v>
      </c>
      <c r="V33" s="2" t="s">
        <v>1</v>
      </c>
      <c r="W33" s="2" t="s">
        <v>1</v>
      </c>
      <c r="X33" s="2" t="s">
        <v>1</v>
      </c>
      <c r="Y33" s="2" t="s">
        <v>1</v>
      </c>
      <c r="Z33" s="2" t="s">
        <v>1</v>
      </c>
      <c r="AA33" s="2" t="s">
        <v>1</v>
      </c>
      <c r="AB33" s="2" t="s">
        <v>1</v>
      </c>
    </row>
    <row r="34" spans="1:28" s="7" customFormat="1" x14ac:dyDescent="0.25">
      <c r="A34" s="20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s="7" customFormat="1" x14ac:dyDescent="0.25">
      <c r="A35" s="20" t="s">
        <v>22</v>
      </c>
      <c r="B35" s="17">
        <v>839</v>
      </c>
      <c r="C35" s="17">
        <v>855</v>
      </c>
      <c r="D35" s="17">
        <v>1068</v>
      </c>
      <c r="E35" s="17">
        <v>1097</v>
      </c>
      <c r="F35" s="17">
        <v>909</v>
      </c>
      <c r="G35" s="17">
        <v>882</v>
      </c>
      <c r="H35" s="17">
        <v>764</v>
      </c>
      <c r="I35" s="17">
        <v>835</v>
      </c>
      <c r="J35" s="17">
        <v>906</v>
      </c>
      <c r="K35" s="17">
        <v>1300</v>
      </c>
      <c r="L35" s="4">
        <v>867</v>
      </c>
      <c r="M35" s="4">
        <v>802</v>
      </c>
      <c r="N35" s="4">
        <v>1004</v>
      </c>
      <c r="O35" s="4">
        <v>1107</v>
      </c>
      <c r="P35" s="4">
        <v>1387</v>
      </c>
      <c r="Q35" s="4">
        <v>1299</v>
      </c>
      <c r="R35" s="4">
        <v>1408</v>
      </c>
      <c r="S35" s="4">
        <v>1874</v>
      </c>
      <c r="T35" s="2">
        <v>2370</v>
      </c>
      <c r="U35" s="2">
        <v>2455</v>
      </c>
      <c r="V35" s="2">
        <v>2885</v>
      </c>
      <c r="W35" s="2">
        <v>2759</v>
      </c>
      <c r="X35" s="2">
        <v>741</v>
      </c>
      <c r="Y35" s="2">
        <v>509</v>
      </c>
      <c r="Z35" s="2">
        <v>1917</v>
      </c>
      <c r="AA35" s="2">
        <v>14546</v>
      </c>
      <c r="AB35" s="2">
        <v>21346</v>
      </c>
    </row>
    <row r="36" spans="1:28" s="7" customFormat="1" x14ac:dyDescent="0.25">
      <c r="A36" s="20"/>
      <c r="B36" s="17"/>
      <c r="C36" s="17"/>
      <c r="D36" s="17"/>
      <c r="E36" s="17"/>
      <c r="F36" s="17"/>
      <c r="G36" s="17"/>
      <c r="H36" s="17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s="1" customFormat="1" x14ac:dyDescent="0.25">
      <c r="A37" s="25" t="s">
        <v>23</v>
      </c>
      <c r="B37" s="19">
        <f t="shared" ref="B37:P37" si="7">+B39+B40+B43</f>
        <v>60996</v>
      </c>
      <c r="C37" s="19">
        <f t="shared" si="7"/>
        <v>207046</v>
      </c>
      <c r="D37" s="19">
        <f t="shared" si="7"/>
        <v>312050</v>
      </c>
      <c r="E37" s="19">
        <f t="shared" si="7"/>
        <v>275999</v>
      </c>
      <c r="F37" s="19">
        <f t="shared" si="7"/>
        <v>207726</v>
      </c>
      <c r="G37" s="19">
        <f t="shared" si="7"/>
        <v>254162</v>
      </c>
      <c r="H37" s="19">
        <f t="shared" si="7"/>
        <v>466278</v>
      </c>
      <c r="I37" s="19">
        <f>+I39+I40+I45</f>
        <v>381418</v>
      </c>
      <c r="J37" s="19">
        <f>+J39+J40+J45</f>
        <v>464610</v>
      </c>
      <c r="K37" s="19">
        <f t="shared" si="7"/>
        <v>444602</v>
      </c>
      <c r="L37" s="19">
        <f t="shared" si="7"/>
        <v>473850</v>
      </c>
      <c r="M37" s="19">
        <f t="shared" si="7"/>
        <v>601787</v>
      </c>
      <c r="N37" s="19">
        <f t="shared" si="7"/>
        <v>600679</v>
      </c>
      <c r="O37" s="19">
        <f t="shared" si="7"/>
        <v>428149</v>
      </c>
      <c r="P37" s="19">
        <f t="shared" si="7"/>
        <v>359010</v>
      </c>
      <c r="Q37" s="19">
        <f>+Q39+Q40+Q43</f>
        <v>323543</v>
      </c>
      <c r="R37" s="16" t="s">
        <v>1</v>
      </c>
      <c r="S37" s="16" t="s">
        <v>1</v>
      </c>
      <c r="T37" s="16" t="s">
        <v>1</v>
      </c>
      <c r="U37" s="16" t="s">
        <v>1</v>
      </c>
      <c r="V37" s="16" t="s">
        <v>1</v>
      </c>
      <c r="W37" s="16" t="s">
        <v>1</v>
      </c>
      <c r="X37" s="16" t="s">
        <v>1</v>
      </c>
      <c r="Y37" s="16" t="s">
        <v>1</v>
      </c>
      <c r="Z37" s="16" t="s">
        <v>1</v>
      </c>
      <c r="AA37" s="16" t="s">
        <v>1</v>
      </c>
      <c r="AB37" s="16" t="s">
        <v>1</v>
      </c>
    </row>
    <row r="38" spans="1:28" s="7" customFormat="1" x14ac:dyDescent="0.25">
      <c r="A38" s="20"/>
      <c r="B38" s="17"/>
      <c r="C38" s="17"/>
      <c r="D38" s="17"/>
      <c r="E38" s="17"/>
      <c r="F38" s="17"/>
      <c r="G38" s="17"/>
      <c r="H38" s="17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s="7" customFormat="1" x14ac:dyDescent="0.25">
      <c r="A39" s="26" t="s">
        <v>24</v>
      </c>
      <c r="B39" s="17">
        <v>42401</v>
      </c>
      <c r="C39" s="17">
        <v>44348</v>
      </c>
      <c r="D39" s="17">
        <v>49887</v>
      </c>
      <c r="E39" s="17">
        <v>47258</v>
      </c>
      <c r="F39" s="17">
        <v>49282</v>
      </c>
      <c r="G39" s="17">
        <v>51711</v>
      </c>
      <c r="H39" s="19">
        <v>56242</v>
      </c>
      <c r="I39" s="17">
        <v>58586</v>
      </c>
      <c r="J39" s="17">
        <v>61631</v>
      </c>
      <c r="K39" s="17">
        <v>55881</v>
      </c>
      <c r="L39" s="17">
        <v>55349</v>
      </c>
      <c r="M39" s="17">
        <v>48323</v>
      </c>
      <c r="N39" s="17">
        <v>49030</v>
      </c>
      <c r="O39" s="17">
        <v>47899</v>
      </c>
      <c r="P39" s="17">
        <v>48444</v>
      </c>
      <c r="Q39" s="17">
        <v>47634</v>
      </c>
      <c r="R39" s="2" t="s">
        <v>1</v>
      </c>
      <c r="S39" s="2" t="s">
        <v>1</v>
      </c>
      <c r="T39" s="2" t="s">
        <v>1</v>
      </c>
      <c r="U39" s="2" t="s">
        <v>1</v>
      </c>
      <c r="V39" s="2" t="s">
        <v>1</v>
      </c>
      <c r="W39" s="2" t="s">
        <v>1</v>
      </c>
      <c r="X39" s="2" t="s">
        <v>1</v>
      </c>
      <c r="Y39" s="2" t="s">
        <v>1</v>
      </c>
      <c r="Z39" s="2" t="s">
        <v>1</v>
      </c>
      <c r="AA39" s="2" t="s">
        <v>1</v>
      </c>
      <c r="AB39" s="2" t="s">
        <v>1</v>
      </c>
    </row>
    <row r="40" spans="1:28" s="7" customFormat="1" x14ac:dyDescent="0.25">
      <c r="A40" s="26" t="s">
        <v>25</v>
      </c>
      <c r="B40" s="17">
        <v>9965</v>
      </c>
      <c r="C40" s="17">
        <v>24490</v>
      </c>
      <c r="D40" s="17">
        <v>22367</v>
      </c>
      <c r="E40" s="17">
        <v>21114</v>
      </c>
      <c r="F40" s="17">
        <v>21585</v>
      </c>
      <c r="G40" s="17">
        <v>25407</v>
      </c>
      <c r="H40" s="17">
        <v>26422</v>
      </c>
      <c r="I40" s="17">
        <v>21321</v>
      </c>
      <c r="J40" s="17">
        <v>23336</v>
      </c>
      <c r="K40" s="17">
        <v>23009</v>
      </c>
      <c r="L40" s="17">
        <v>26728</v>
      </c>
      <c r="M40" s="17">
        <v>27381</v>
      </c>
      <c r="N40" s="17">
        <v>28271</v>
      </c>
      <c r="O40" s="17">
        <v>28411</v>
      </c>
      <c r="P40" s="17">
        <v>32625</v>
      </c>
      <c r="Q40" s="17">
        <v>32547</v>
      </c>
      <c r="R40" s="2" t="s">
        <v>1</v>
      </c>
      <c r="S40" s="2" t="s">
        <v>1</v>
      </c>
      <c r="T40" s="2" t="s">
        <v>1</v>
      </c>
      <c r="U40" s="2" t="s">
        <v>1</v>
      </c>
      <c r="V40" s="2" t="s">
        <v>1</v>
      </c>
      <c r="W40" s="2" t="s">
        <v>1</v>
      </c>
      <c r="X40" s="2" t="s">
        <v>1</v>
      </c>
      <c r="Y40" s="2" t="s">
        <v>1</v>
      </c>
      <c r="Z40" s="2" t="s">
        <v>1</v>
      </c>
      <c r="AA40" s="2" t="s">
        <v>1</v>
      </c>
      <c r="AB40" s="2" t="s">
        <v>1</v>
      </c>
    </row>
    <row r="41" spans="1:28" s="7" customFormat="1" x14ac:dyDescent="0.25">
      <c r="A41" s="26" t="s">
        <v>26</v>
      </c>
      <c r="B41" s="17">
        <v>7279</v>
      </c>
      <c r="C41" s="17">
        <v>8367</v>
      </c>
      <c r="D41" s="21">
        <v>2656</v>
      </c>
      <c r="E41" s="21">
        <v>1979</v>
      </c>
      <c r="F41" s="21">
        <v>1676</v>
      </c>
      <c r="G41" s="21">
        <v>3928</v>
      </c>
      <c r="H41" s="21">
        <v>2577</v>
      </c>
      <c r="I41" s="4">
        <v>650</v>
      </c>
      <c r="J41" s="4">
        <v>939</v>
      </c>
      <c r="K41" s="4">
        <v>901</v>
      </c>
      <c r="L41" s="4">
        <v>958</v>
      </c>
      <c r="M41" s="4">
        <v>780</v>
      </c>
      <c r="N41" s="4">
        <v>783</v>
      </c>
      <c r="O41" s="4">
        <v>764</v>
      </c>
      <c r="P41" s="4">
        <v>2104</v>
      </c>
      <c r="Q41" s="4">
        <v>1904</v>
      </c>
      <c r="R41" s="4">
        <v>2195</v>
      </c>
      <c r="S41" s="4">
        <v>1534</v>
      </c>
      <c r="T41" s="2" t="s">
        <v>1</v>
      </c>
      <c r="U41" s="2" t="s">
        <v>1</v>
      </c>
      <c r="V41" s="2" t="s">
        <v>1</v>
      </c>
      <c r="W41" s="2" t="s">
        <v>1</v>
      </c>
      <c r="X41" s="2" t="s">
        <v>1</v>
      </c>
      <c r="Y41" s="2" t="s">
        <v>1</v>
      </c>
      <c r="Z41" s="2" t="s">
        <v>1</v>
      </c>
      <c r="AA41" s="2" t="s">
        <v>1</v>
      </c>
      <c r="AB41" s="2" t="s">
        <v>1</v>
      </c>
    </row>
    <row r="42" spans="1:28" s="7" customFormat="1" x14ac:dyDescent="0.25">
      <c r="A42" s="26"/>
      <c r="B42" s="17"/>
      <c r="C42" s="17"/>
      <c r="D42" s="17"/>
      <c r="E42" s="17"/>
      <c r="F42" s="17"/>
      <c r="G42" s="17"/>
      <c r="H42" s="17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s="7" customFormat="1" x14ac:dyDescent="0.25">
      <c r="A43" s="27" t="s">
        <v>27</v>
      </c>
      <c r="B43" s="17">
        <f>SUM(B45:B46)</f>
        <v>8630</v>
      </c>
      <c r="C43" s="17">
        <f>SUM(C45:C46)</f>
        <v>138208</v>
      </c>
      <c r="D43" s="17">
        <f t="shared" ref="D43:R43" si="8">SUM(D45:D46)</f>
        <v>239796</v>
      </c>
      <c r="E43" s="17">
        <f t="shared" si="8"/>
        <v>207627</v>
      </c>
      <c r="F43" s="17">
        <f t="shared" si="8"/>
        <v>136859</v>
      </c>
      <c r="G43" s="17">
        <f t="shared" si="8"/>
        <v>177044</v>
      </c>
      <c r="H43" s="17">
        <f t="shared" si="8"/>
        <v>383614</v>
      </c>
      <c r="I43" s="17">
        <f t="shared" si="8"/>
        <v>310083</v>
      </c>
      <c r="J43" s="17">
        <f t="shared" si="8"/>
        <v>387739</v>
      </c>
      <c r="K43" s="17">
        <f t="shared" si="8"/>
        <v>365712</v>
      </c>
      <c r="L43" s="17">
        <f t="shared" si="8"/>
        <v>391773</v>
      </c>
      <c r="M43" s="17">
        <f t="shared" si="8"/>
        <v>526083</v>
      </c>
      <c r="N43" s="17">
        <f t="shared" si="8"/>
        <v>523378</v>
      </c>
      <c r="O43" s="17">
        <f t="shared" si="8"/>
        <v>351839</v>
      </c>
      <c r="P43" s="17">
        <f t="shared" si="8"/>
        <v>277941</v>
      </c>
      <c r="Q43" s="17">
        <f t="shared" si="8"/>
        <v>243362</v>
      </c>
      <c r="R43" s="17">
        <f t="shared" si="8"/>
        <v>298707</v>
      </c>
      <c r="S43" s="17">
        <f>SUM(S45:S46)</f>
        <v>293719</v>
      </c>
      <c r="T43" s="17">
        <f t="shared" ref="T43:AB43" si="9">SUM(T45:T46)</f>
        <v>277131</v>
      </c>
      <c r="U43" s="17">
        <f t="shared" si="9"/>
        <v>157040</v>
      </c>
      <c r="V43" s="17">
        <f t="shared" si="9"/>
        <v>134469</v>
      </c>
      <c r="W43" s="17">
        <f t="shared" si="9"/>
        <v>221838</v>
      </c>
      <c r="X43" s="17">
        <f t="shared" si="9"/>
        <v>117979</v>
      </c>
      <c r="Y43" s="17">
        <f t="shared" si="9"/>
        <v>50717</v>
      </c>
      <c r="Z43" s="17">
        <f t="shared" si="9"/>
        <v>170145</v>
      </c>
      <c r="AA43" s="17">
        <f t="shared" si="9"/>
        <v>314503</v>
      </c>
      <c r="AB43" s="17">
        <f t="shared" si="9"/>
        <v>336298</v>
      </c>
    </row>
    <row r="44" spans="1:28" s="7" customFormat="1" ht="15.75" customHeight="1" x14ac:dyDescent="0.35">
      <c r="A44" s="26"/>
      <c r="B44" s="17"/>
      <c r="C44" s="17"/>
      <c r="D44" s="17"/>
      <c r="E44" s="17"/>
      <c r="F44" s="17"/>
      <c r="G44" s="18"/>
      <c r="H44" s="18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s="7" customFormat="1" x14ac:dyDescent="0.25">
      <c r="A45" s="26" t="s">
        <v>28</v>
      </c>
      <c r="B45" s="17">
        <v>6777</v>
      </c>
      <c r="C45" s="17">
        <v>134921</v>
      </c>
      <c r="D45" s="17">
        <v>239796</v>
      </c>
      <c r="E45" s="17">
        <v>207627</v>
      </c>
      <c r="F45" s="17">
        <v>136859</v>
      </c>
      <c r="G45" s="17">
        <v>177044</v>
      </c>
      <c r="H45" s="17">
        <v>383614</v>
      </c>
      <c r="I45" s="4">
        <v>301511</v>
      </c>
      <c r="J45" s="4">
        <v>379643</v>
      </c>
      <c r="K45" s="4">
        <v>354515</v>
      </c>
      <c r="L45" s="4">
        <v>380671</v>
      </c>
      <c r="M45" s="4">
        <v>516551</v>
      </c>
      <c r="N45" s="4">
        <v>516820</v>
      </c>
      <c r="O45" s="4">
        <v>341501</v>
      </c>
      <c r="P45" s="4">
        <v>266178</v>
      </c>
      <c r="Q45" s="4">
        <v>230587</v>
      </c>
      <c r="R45" s="4">
        <v>286573</v>
      </c>
      <c r="S45" s="4">
        <v>281544</v>
      </c>
      <c r="T45" s="4">
        <v>277131</v>
      </c>
      <c r="U45" s="4">
        <v>157040</v>
      </c>
      <c r="V45" s="4">
        <v>134469</v>
      </c>
      <c r="W45" s="4">
        <v>221838</v>
      </c>
      <c r="X45" s="4">
        <v>117979</v>
      </c>
      <c r="Y45" s="4">
        <v>50717</v>
      </c>
      <c r="Z45" s="4">
        <v>170145</v>
      </c>
      <c r="AA45" s="4">
        <v>314503</v>
      </c>
      <c r="AB45" s="4">
        <v>336298</v>
      </c>
    </row>
    <row r="46" spans="1:28" s="7" customFormat="1" ht="14.4" thickBot="1" x14ac:dyDescent="0.3">
      <c r="A46" s="28" t="s">
        <v>29</v>
      </c>
      <c r="B46" s="29">
        <f>6777-4924</f>
        <v>1853</v>
      </c>
      <c r="C46" s="29">
        <f>134921-131634</f>
        <v>3287</v>
      </c>
      <c r="D46" s="30" t="s">
        <v>1</v>
      </c>
      <c r="E46" s="30" t="s">
        <v>1</v>
      </c>
      <c r="F46" s="30" t="s">
        <v>1</v>
      </c>
      <c r="G46" s="30" t="s">
        <v>1</v>
      </c>
      <c r="H46" s="30" t="s">
        <v>1</v>
      </c>
      <c r="I46" s="30">
        <v>8572</v>
      </c>
      <c r="J46" s="30">
        <v>8096</v>
      </c>
      <c r="K46" s="30">
        <v>11197</v>
      </c>
      <c r="L46" s="30">
        <v>11102</v>
      </c>
      <c r="M46" s="30">
        <v>9532</v>
      </c>
      <c r="N46" s="30">
        <v>6558</v>
      </c>
      <c r="O46" s="30">
        <v>10338</v>
      </c>
      <c r="P46" s="30">
        <v>11763</v>
      </c>
      <c r="Q46" s="30">
        <v>12775</v>
      </c>
      <c r="R46" s="30">
        <v>12134</v>
      </c>
      <c r="S46" s="30">
        <v>12175</v>
      </c>
      <c r="T46" s="30" t="s">
        <v>1</v>
      </c>
      <c r="U46" s="30" t="s">
        <v>1</v>
      </c>
      <c r="V46" s="30" t="s">
        <v>1</v>
      </c>
      <c r="W46" s="30" t="s">
        <v>1</v>
      </c>
      <c r="X46" s="30" t="s">
        <v>1</v>
      </c>
      <c r="Y46" s="30" t="s">
        <v>1</v>
      </c>
      <c r="Z46" s="30" t="s">
        <v>1</v>
      </c>
      <c r="AA46" s="30" t="s">
        <v>1</v>
      </c>
      <c r="AB46" s="30" t="s">
        <v>1</v>
      </c>
    </row>
    <row r="47" spans="1:28" s="7" customFormat="1" x14ac:dyDescent="0.25">
      <c r="A47" s="5" t="s">
        <v>30</v>
      </c>
    </row>
    <row r="48" spans="1:28" s="7" customFormat="1" x14ac:dyDescent="0.25">
      <c r="A48" s="5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</row>
    <row r="49" spans="1:28" s="7" customFormat="1" ht="14.4" x14ac:dyDescent="0.3">
      <c r="A49" s="31"/>
      <c r="K49" s="34"/>
      <c r="L49" s="34"/>
      <c r="M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</row>
    <row r="50" spans="1:28" s="7" customFormat="1" ht="14.4" x14ac:dyDescent="0.3">
      <c r="A50" s="31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</row>
    <row r="51" spans="1:28" s="7" customFormat="1" ht="14.4" x14ac:dyDescent="0.3">
      <c r="A51" s="31"/>
    </row>
    <row r="52" spans="1:28" s="7" customFormat="1" ht="14.4" x14ac:dyDescent="0.3">
      <c r="A52" s="31"/>
    </row>
    <row r="53" spans="1:28" s="7" customFormat="1" ht="14.4" x14ac:dyDescent="0.3">
      <c r="A53" s="31"/>
    </row>
    <row r="54" spans="1:28" s="7" customFormat="1" x14ac:dyDescent="0.25">
      <c r="A54" s="32"/>
    </row>
    <row r="55" spans="1:28" s="7" customFormat="1" x14ac:dyDescent="0.25">
      <c r="A55" s="33"/>
    </row>
    <row r="56" spans="1:28" s="7" customFormat="1" ht="14.4" x14ac:dyDescent="0.3">
      <c r="A56" s="31"/>
    </row>
    <row r="57" spans="1:28" s="7" customFormat="1" x14ac:dyDescent="0.25"/>
    <row r="58" spans="1:28" s="7" customFormat="1" x14ac:dyDescent="0.25"/>
    <row r="59" spans="1:28" s="7" customFormat="1" x14ac:dyDescent="0.25"/>
  </sheetData>
  <mergeCells count="3">
    <mergeCell ref="AA4:AB4"/>
    <mergeCell ref="B5:E5"/>
    <mergeCell ref="J4:K4"/>
  </mergeCells>
  <printOptions horizontalCentered="1"/>
  <pageMargins left="1" right="1" top="1" bottom="0.5" header="0.75" footer="0.25"/>
  <pageSetup scale="67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Dominica</vt:lpstr>
      <vt:lpstr>Dominica!Print_Area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crichards</dc:creator>
  <cp:lastModifiedBy>Dwayne Dick</cp:lastModifiedBy>
  <cp:lastPrinted>2021-08-23T14:04:49Z</cp:lastPrinted>
  <dcterms:created xsi:type="dcterms:W3CDTF">2012-07-05T16:12:02Z</dcterms:created>
  <dcterms:modified xsi:type="dcterms:W3CDTF">2025-08-11T18:54:19Z</dcterms:modified>
</cp:coreProperties>
</file>