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tats\DataJul2025\Domain3 - Environment Statistics\Tourism\"/>
    </mc:Choice>
  </mc:AlternateContent>
  <xr:revisionPtr revIDLastSave="0" documentId="8_{9FE614F4-413E-40A8-A276-6AEA282FBBE7}" xr6:coauthVersionLast="47" xr6:coauthVersionMax="47" xr10:uidLastSave="{00000000-0000-0000-0000-000000000000}"/>
  <bookViews>
    <workbookView xWindow="-28920" yWindow="-120" windowWidth="29040" windowHeight="15720" xr2:uid="{C0ADD9D5-F3F0-4461-8CB3-05D30C11AD74}"/>
  </bookViews>
  <sheets>
    <sheet name="Grenada" sheetId="1" r:id="rId1"/>
  </sheets>
  <definedNames>
    <definedName name="_xlnm.Print_Area" localSheetId="0">Grenada!$A$1:$X$41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0" i="1" l="1"/>
  <c r="Z8" i="1"/>
  <c r="AB10" i="1"/>
  <c r="AB8" i="1"/>
  <c r="Y10" i="1"/>
  <c r="Y8" i="1"/>
  <c r="AA10" i="1"/>
  <c r="AA8" i="1"/>
  <c r="N10" i="1"/>
  <c r="O10" i="1"/>
  <c r="O8" i="1" s="1"/>
  <c r="P10" i="1"/>
  <c r="P8" i="1"/>
  <c r="Q10" i="1"/>
  <c r="Q8" i="1"/>
  <c r="R10" i="1"/>
  <c r="S10" i="1"/>
  <c r="S8" i="1"/>
  <c r="T10" i="1"/>
  <c r="T8" i="1"/>
  <c r="U10" i="1"/>
  <c r="U8" i="1"/>
  <c r="V10" i="1"/>
  <c r="W10" i="1"/>
  <c r="W8" i="1"/>
  <c r="X10" i="1"/>
  <c r="X8" i="1"/>
  <c r="M10" i="1"/>
  <c r="M8" i="1"/>
  <c r="L10" i="1"/>
  <c r="L8" i="1"/>
  <c r="N8" i="1"/>
  <c r="R8" i="1"/>
  <c r="V8" i="1"/>
  <c r="K33" i="1"/>
  <c r="K31" i="1"/>
  <c r="L33" i="1"/>
  <c r="L31" i="1" s="1"/>
  <c r="M33" i="1"/>
  <c r="M31" i="1"/>
  <c r="N33" i="1"/>
  <c r="N31" i="1"/>
  <c r="O33" i="1"/>
  <c r="O31" i="1"/>
  <c r="P33" i="1"/>
  <c r="P31" i="1"/>
  <c r="Q33" i="1"/>
  <c r="Q31" i="1" s="1"/>
  <c r="R33" i="1"/>
  <c r="S33" i="1"/>
  <c r="S31" i="1"/>
  <c r="T33" i="1"/>
  <c r="T31" i="1"/>
  <c r="U33" i="1"/>
  <c r="U31" i="1"/>
  <c r="V33" i="1"/>
  <c r="V31" i="1"/>
  <c r="W33" i="1"/>
  <c r="W31" i="1" s="1"/>
  <c r="X33" i="1"/>
  <c r="E33" i="1"/>
  <c r="E31" i="1"/>
  <c r="F33" i="1"/>
  <c r="F31" i="1"/>
  <c r="G33" i="1"/>
  <c r="G31" i="1"/>
  <c r="H33" i="1"/>
  <c r="H31" i="1"/>
  <c r="I33" i="1"/>
  <c r="I31" i="1"/>
  <c r="J33" i="1"/>
  <c r="J31" i="1" s="1"/>
  <c r="D33" i="1"/>
  <c r="D31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D35" i="1"/>
  <c r="X31" i="1"/>
  <c r="R31" i="1"/>
  <c r="E18" i="1"/>
  <c r="F18" i="1"/>
  <c r="G18" i="1"/>
  <c r="G24" i="1"/>
  <c r="H18" i="1"/>
  <c r="H24" i="1" s="1"/>
  <c r="I18" i="1"/>
  <c r="I24" i="1"/>
  <c r="J18" i="1"/>
  <c r="D13" i="1"/>
  <c r="D10" i="1" s="1"/>
  <c r="D8" i="1" s="1"/>
  <c r="B31" i="1"/>
  <c r="I20" i="1"/>
  <c r="H20" i="1"/>
  <c r="G20" i="1"/>
  <c r="F20" i="1"/>
  <c r="E20" i="1"/>
  <c r="E24" i="1" s="1"/>
  <c r="E10" i="1"/>
  <c r="E8" i="1"/>
  <c r="D20" i="1"/>
  <c r="C20" i="1"/>
  <c r="C10" i="1" s="1"/>
  <c r="B20" i="1"/>
  <c r="K13" i="1"/>
  <c r="K10" i="1"/>
  <c r="K8" i="1"/>
  <c r="J13" i="1"/>
  <c r="J10" i="1" s="1"/>
  <c r="J8" i="1" s="1"/>
  <c r="I13" i="1"/>
  <c r="H13" i="1"/>
  <c r="H10" i="1" s="1"/>
  <c r="H8" i="1" s="1"/>
  <c r="G13" i="1"/>
  <c r="G10" i="1"/>
  <c r="G8" i="1"/>
  <c r="F13" i="1"/>
  <c r="E13" i="1"/>
  <c r="C13" i="1"/>
  <c r="B13" i="1"/>
  <c r="F24" i="1"/>
  <c r="B10" i="1"/>
  <c r="B8" i="1"/>
  <c r="I10" i="1"/>
  <c r="I8" i="1" s="1"/>
  <c r="F10" i="1"/>
  <c r="F8" i="1" s="1"/>
</calcChain>
</file>

<file path=xl/sharedStrings.xml><?xml version="1.0" encoding="utf-8"?>
<sst xmlns="http://schemas.openxmlformats.org/spreadsheetml/2006/main" count="174" uniqueCount="29">
  <si>
    <t xml:space="preserve"> </t>
  </si>
  <si>
    <t>(No.of Persons)</t>
  </si>
  <si>
    <t>TOTAL VISITOR ARRIVALS</t>
  </si>
  <si>
    <t>…</t>
  </si>
  <si>
    <t>TOTAL VISITORS</t>
  </si>
  <si>
    <t>TOTAL TOURIST ARRIVALS</t>
  </si>
  <si>
    <t>United States</t>
  </si>
  <si>
    <t>Canada</t>
  </si>
  <si>
    <t>Europe</t>
  </si>
  <si>
    <t>United Kingdom</t>
  </si>
  <si>
    <t>West Germany</t>
  </si>
  <si>
    <t>Other Europe</t>
  </si>
  <si>
    <t>Caribbean</t>
  </si>
  <si>
    <t>Caricom</t>
  </si>
  <si>
    <t>Trinidad and Tobago</t>
  </si>
  <si>
    <t>Other Caricom</t>
  </si>
  <si>
    <t>Other Caribbean</t>
  </si>
  <si>
    <t>South America</t>
  </si>
  <si>
    <t>Grenadians abroad</t>
  </si>
  <si>
    <t>Rest of the World</t>
  </si>
  <si>
    <t>Arrivals By Air</t>
  </si>
  <si>
    <t>Arrivals By Sea</t>
  </si>
  <si>
    <t xml:space="preserve">     EXCURSIONIST</t>
  </si>
  <si>
    <t xml:space="preserve">     CRUISESHIP VISITORS</t>
  </si>
  <si>
    <t>Air</t>
  </si>
  <si>
    <t>Sea (Yacht passengers)</t>
  </si>
  <si>
    <r>
      <t xml:space="preserve">SOURCES </t>
    </r>
    <r>
      <rPr>
        <i/>
        <sz val="10"/>
        <rFont val="Arial"/>
        <family val="2"/>
      </rPr>
      <t>:    Grenada Tourism Authority (GTA) and Central Statistical Office</t>
    </r>
  </si>
  <si>
    <t>Caribbean Tourism Organization</t>
  </si>
  <si>
    <t>NUMBER OF VISITOR ARRIVALS TO GRENADA : 1990, 1995 and 2000 - 2024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</si>
</sst>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1" formatCode="_(* #,##0.00_);_(* \(#,##0.00\);_(* &quot;-&quot;??_);_(@_)"/>
    <numFmt numFmtId="172" formatCode="_(* #,##0_);_(* \(#,##0\);_(* &quot;-&quot;??_);_(@_)"/>
  </numFmts>
  <fonts count="7" x14ac:knownFonts="1">
    <font>
      <sz val="12"/>
      <name val="Arial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2" fillId="0" borderId="0" xfId="0" applyFont="1"/>
    <xf numFmtId="0" fontId="4" fillId="0" borderId="0" xfId="0" quotePrefix="1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right"/>
    </xf>
    <xf numFmtId="172" fontId="4" fillId="0" borderId="0" xfId="1" applyNumberFormat="1" applyFont="1" applyFill="1" applyBorder="1" applyAlignment="1">
      <alignment horizontal="right"/>
    </xf>
    <xf numFmtId="0" fontId="2" fillId="0" borderId="0" xfId="0" applyFont="1" applyBorder="1"/>
    <xf numFmtId="3" fontId="2" fillId="0" borderId="0" xfId="0" applyNumberFormat="1" applyFont="1" applyBorder="1"/>
    <xf numFmtId="3" fontId="2" fillId="0" borderId="0" xfId="0" applyNumberFormat="1" applyFont="1" applyFill="1" applyBorder="1" applyAlignment="1">
      <alignment horizontal="right"/>
    </xf>
    <xf numFmtId="172" fontId="2" fillId="0" borderId="0" xfId="1" applyNumberFormat="1" applyFont="1" applyFill="1" applyBorder="1" applyAlignment="1">
      <alignment horizontal="right"/>
    </xf>
    <xf numFmtId="172" fontId="2" fillId="0" borderId="0" xfId="1" applyNumberFormat="1" applyFont="1" applyFill="1" applyBorder="1"/>
    <xf numFmtId="172" fontId="2" fillId="0" borderId="0" xfId="1" applyNumberFormat="1" applyFont="1" applyFill="1"/>
    <xf numFmtId="172" fontId="2" fillId="0" borderId="0" xfId="1" applyNumberFormat="1" applyFont="1"/>
    <xf numFmtId="0" fontId="4" fillId="0" borderId="0" xfId="0" applyFont="1" applyBorder="1" applyAlignment="1">
      <alignment horizontal="left" indent="1"/>
    </xf>
    <xf numFmtId="172" fontId="4" fillId="0" borderId="0" xfId="1" applyNumberFormat="1" applyFont="1"/>
    <xf numFmtId="0" fontId="2" fillId="0" borderId="0" xfId="0" applyFont="1" applyBorder="1" applyAlignment="1">
      <alignment horizontal="left" indent="2"/>
    </xf>
    <xf numFmtId="0" fontId="2" fillId="0" borderId="0" xfId="0" applyFont="1" applyBorder="1" applyAlignment="1">
      <alignment horizontal="left" indent="3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 indent="2"/>
    </xf>
    <xf numFmtId="3" fontId="2" fillId="0" borderId="0" xfId="0" applyNumberFormat="1" applyFont="1" applyFill="1" applyAlignment="1">
      <alignment horizontal="right"/>
    </xf>
    <xf numFmtId="0" fontId="2" fillId="0" borderId="0" xfId="0" applyFont="1" applyBorder="1" applyAlignment="1">
      <alignment horizontal="left" indent="1"/>
    </xf>
    <xf numFmtId="0" fontId="2" fillId="0" borderId="4" xfId="0" applyFont="1" applyBorder="1"/>
    <xf numFmtId="3" fontId="2" fillId="0" borderId="4" xfId="0" applyNumberFormat="1" applyFont="1" applyBorder="1"/>
    <xf numFmtId="3" fontId="2" fillId="0" borderId="4" xfId="0" applyNumberFormat="1" applyFont="1" applyFill="1" applyBorder="1" applyAlignment="1">
      <alignment horizontal="right"/>
    </xf>
    <xf numFmtId="172" fontId="2" fillId="0" borderId="4" xfId="1" applyNumberFormat="1" applyFont="1" applyFill="1" applyBorder="1" applyAlignment="1">
      <alignment horizontal="right"/>
    </xf>
    <xf numFmtId="172" fontId="2" fillId="0" borderId="4" xfId="1" applyNumberFormat="1" applyFont="1" applyFill="1" applyBorder="1"/>
    <xf numFmtId="0" fontId="6" fillId="0" borderId="0" xfId="0" applyFont="1" applyAlignment="1">
      <alignment horizontal="left" indent="4"/>
    </xf>
    <xf numFmtId="0" fontId="5" fillId="0" borderId="0" xfId="0" applyFont="1"/>
    <xf numFmtId="0" fontId="5" fillId="0" borderId="0" xfId="0" applyFont="1" applyAlignment="1">
      <alignment horizontal="left" indent="4"/>
    </xf>
    <xf numFmtId="3" fontId="0" fillId="0" borderId="0" xfId="0" applyNumberFormat="1" applyAlignment="1">
      <alignment vertical="center" wrapText="1"/>
    </xf>
    <xf numFmtId="0" fontId="3" fillId="0" borderId="0" xfId="0" applyFont="1" applyAlignment="1"/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4" xfId="0" quotePrefix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07ED3-7A83-4842-9B8B-D63E195FF889}">
  <sheetPr transitionEvaluation="1"/>
  <dimension ref="A1:AB52"/>
  <sheetViews>
    <sheetView tabSelected="1" zoomScaleNormal="100" workbookViewId="0"/>
  </sheetViews>
  <sheetFormatPr defaultColWidth="8.90625" defaultRowHeight="13.8" x14ac:dyDescent="0.25"/>
  <cols>
    <col min="1" max="1" width="26.81640625" style="1" customWidth="1"/>
    <col min="2" max="5" width="7.81640625" style="1" customWidth="1"/>
    <col min="6" max="6" width="7.81640625" style="2" customWidth="1"/>
    <col min="7" max="28" width="7.81640625" style="1" customWidth="1"/>
    <col min="29" max="16384" width="8.90625" style="1"/>
  </cols>
  <sheetData>
    <row r="1" spans="1:28" x14ac:dyDescent="0.25">
      <c r="A1" s="1" t="s">
        <v>0</v>
      </c>
    </row>
    <row r="2" spans="1:28" s="4" customFormat="1" ht="17.399999999999999" x14ac:dyDescent="0.3">
      <c r="A2" s="46" t="s">
        <v>28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28" s="4" customFormat="1" x14ac:dyDescent="0.25">
      <c r="A3" s="5"/>
      <c r="B3" s="5"/>
      <c r="C3" s="5"/>
      <c r="F3" s="6"/>
    </row>
    <row r="4" spans="1:28" s="7" customFormat="1" ht="14.4" thickBot="1" x14ac:dyDescent="0.3">
      <c r="B4" s="4"/>
      <c r="C4" s="8"/>
      <c r="L4" s="49"/>
      <c r="M4" s="49"/>
      <c r="AA4" s="47" t="s">
        <v>1</v>
      </c>
      <c r="AB4" s="47"/>
    </row>
    <row r="5" spans="1:28" s="7" customFormat="1" x14ac:dyDescent="0.25">
      <c r="A5" s="9"/>
      <c r="B5" s="48"/>
      <c r="C5" s="48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8" s="14" customFormat="1" x14ac:dyDescent="0.25">
      <c r="A6" s="11"/>
      <c r="B6" s="12">
        <v>1990</v>
      </c>
      <c r="C6" s="13">
        <v>1995</v>
      </c>
      <c r="D6" s="13">
        <v>2000</v>
      </c>
      <c r="E6" s="13">
        <v>2001</v>
      </c>
      <c r="F6" s="13">
        <v>2002</v>
      </c>
      <c r="G6" s="13">
        <v>2003</v>
      </c>
      <c r="H6" s="12">
        <v>2004</v>
      </c>
      <c r="I6" s="12">
        <v>2005</v>
      </c>
      <c r="J6" s="12">
        <v>2006</v>
      </c>
      <c r="K6" s="12">
        <v>2007</v>
      </c>
      <c r="L6" s="12">
        <v>2008</v>
      </c>
      <c r="M6" s="12">
        <v>2009</v>
      </c>
      <c r="N6" s="12">
        <v>2010</v>
      </c>
      <c r="O6" s="12">
        <v>2011</v>
      </c>
      <c r="P6" s="12">
        <v>2012</v>
      </c>
      <c r="Q6" s="12">
        <v>2013</v>
      </c>
      <c r="R6" s="12">
        <v>2014</v>
      </c>
      <c r="S6" s="12">
        <v>2015</v>
      </c>
      <c r="T6" s="12">
        <v>2016</v>
      </c>
      <c r="U6" s="12">
        <v>2017</v>
      </c>
      <c r="V6" s="12">
        <v>2018</v>
      </c>
      <c r="W6" s="12">
        <v>2019</v>
      </c>
      <c r="X6" s="12">
        <v>2020</v>
      </c>
      <c r="Y6" s="12">
        <v>2021</v>
      </c>
      <c r="Z6" s="12">
        <v>2022</v>
      </c>
      <c r="AA6" s="12">
        <v>2023</v>
      </c>
      <c r="AB6" s="12">
        <v>2024</v>
      </c>
    </row>
    <row r="7" spans="1:28" s="14" customFormat="1" x14ac:dyDescent="0.25">
      <c r="A7" s="11"/>
      <c r="B7" s="15"/>
      <c r="C7" s="16"/>
      <c r="D7" s="16"/>
      <c r="E7" s="16"/>
      <c r="F7" s="17"/>
      <c r="G7" s="18"/>
    </row>
    <row r="8" spans="1:28" s="5" customFormat="1" x14ac:dyDescent="0.25">
      <c r="A8" s="6" t="s">
        <v>4</v>
      </c>
      <c r="B8" s="19">
        <f>+B10+B35</f>
        <v>87569</v>
      </c>
      <c r="C8" s="20">
        <v>369336</v>
      </c>
      <c r="D8" s="21">
        <f>+D10+D36+D39</f>
        <v>316528</v>
      </c>
      <c r="E8" s="21">
        <f t="shared" ref="E8:X8" si="0">+E10+E36+E39</f>
        <v>277557</v>
      </c>
      <c r="F8" s="21">
        <f t="shared" si="0"/>
        <v>271571</v>
      </c>
      <c r="G8" s="21">
        <f t="shared" si="0"/>
        <v>294210</v>
      </c>
      <c r="H8" s="21">
        <f t="shared" si="0"/>
        <v>369810</v>
      </c>
      <c r="I8" s="21">
        <f t="shared" si="0"/>
        <v>379327</v>
      </c>
      <c r="J8" s="21">
        <f t="shared" si="0"/>
        <v>342122</v>
      </c>
      <c r="K8" s="21">
        <f t="shared" si="0"/>
        <v>405850</v>
      </c>
      <c r="L8" s="21">
        <f t="shared" si="0"/>
        <v>425480</v>
      </c>
      <c r="M8" s="21">
        <f t="shared" si="0"/>
        <v>465110</v>
      </c>
      <c r="N8" s="21">
        <f t="shared" si="0"/>
        <v>457029</v>
      </c>
      <c r="O8" s="21">
        <f t="shared" si="0"/>
        <v>436998</v>
      </c>
      <c r="P8" s="21">
        <f t="shared" si="0"/>
        <v>370428</v>
      </c>
      <c r="Q8" s="21">
        <f t="shared" si="0"/>
        <v>327184</v>
      </c>
      <c r="R8" s="21">
        <f t="shared" si="0"/>
        <v>386674</v>
      </c>
      <c r="S8" s="21">
        <f t="shared" si="0"/>
        <v>436759</v>
      </c>
      <c r="T8" s="21">
        <f t="shared" si="0"/>
        <v>473775</v>
      </c>
      <c r="U8" s="21">
        <f t="shared" si="0"/>
        <v>468798</v>
      </c>
      <c r="V8" s="21">
        <f t="shared" si="0"/>
        <v>529757</v>
      </c>
      <c r="W8" s="21">
        <f t="shared" si="0"/>
        <v>526164</v>
      </c>
      <c r="X8" s="21">
        <f t="shared" si="0"/>
        <v>216783</v>
      </c>
      <c r="Y8" s="21">
        <f>+Y10+Y36+Y39</f>
        <v>67158</v>
      </c>
      <c r="Z8" s="21">
        <f>+Z10+Z36+Z39</f>
        <v>318992</v>
      </c>
      <c r="AA8" s="21">
        <f>+AA10+AA36+AA39</f>
        <v>483647</v>
      </c>
      <c r="AB8" s="21">
        <f>+AB10+AB36+AB39</f>
        <v>509041</v>
      </c>
    </row>
    <row r="9" spans="1:28" s="7" customFormat="1" x14ac:dyDescent="0.25">
      <c r="A9" s="22"/>
      <c r="B9" s="23"/>
      <c r="C9" s="24"/>
      <c r="D9" s="25"/>
      <c r="E9" s="25"/>
      <c r="F9" s="26"/>
      <c r="G9" s="27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</row>
    <row r="10" spans="1:28" s="4" customFormat="1" x14ac:dyDescent="0.25">
      <c r="A10" s="29" t="s">
        <v>5</v>
      </c>
      <c r="B10" s="30">
        <f>+B11+B12+B13+B20+B28+B29</f>
        <v>82008</v>
      </c>
      <c r="C10" s="30">
        <f t="shared" ref="C10:H10" si="1">+C11+C12+C13+C20+C28+C29</f>
        <v>108007</v>
      </c>
      <c r="D10" s="30">
        <f>+D11+D12+D13+D20+D28+D29</f>
        <v>128864</v>
      </c>
      <c r="E10" s="30">
        <f>+E11+E12+E13+E20+E28+E29</f>
        <v>123351</v>
      </c>
      <c r="F10" s="30">
        <f t="shared" si="1"/>
        <v>132416</v>
      </c>
      <c r="G10" s="30">
        <f t="shared" si="1"/>
        <v>142354</v>
      </c>
      <c r="H10" s="30">
        <f t="shared" si="1"/>
        <v>133865</v>
      </c>
      <c r="I10" s="30">
        <f>+I11+I12+I13+I20+I28+I29</f>
        <v>98548</v>
      </c>
      <c r="J10" s="30">
        <f>+J11+J12+J13+J18+J28+J29</f>
        <v>118654</v>
      </c>
      <c r="K10" s="30">
        <f>+K11+K12+K13+K18+K28+K29</f>
        <v>130100</v>
      </c>
      <c r="L10" s="30">
        <f>+L11+L12+L13+L18+L28+L29</f>
        <v>130363</v>
      </c>
      <c r="M10" s="30">
        <f>+M11+M12+M13+M18+M28+M29+M37</f>
        <v>119410</v>
      </c>
      <c r="N10" s="30">
        <f t="shared" ref="N10:X10" si="2">+N11+N12+N13+N18+N28+N29+N37</f>
        <v>119552</v>
      </c>
      <c r="O10" s="30">
        <f t="shared" si="2"/>
        <v>125863</v>
      </c>
      <c r="P10" s="30">
        <f t="shared" si="2"/>
        <v>125330</v>
      </c>
      <c r="Q10" s="30">
        <f t="shared" si="2"/>
        <v>128147</v>
      </c>
      <c r="R10" s="30">
        <f t="shared" si="2"/>
        <v>149874</v>
      </c>
      <c r="S10" s="30">
        <f t="shared" si="2"/>
        <v>154662</v>
      </c>
      <c r="T10" s="30">
        <f t="shared" si="2"/>
        <v>155592</v>
      </c>
      <c r="U10" s="30">
        <f t="shared" si="2"/>
        <v>168286</v>
      </c>
      <c r="V10" s="30">
        <f t="shared" si="2"/>
        <v>186376</v>
      </c>
      <c r="W10" s="30">
        <f t="shared" si="2"/>
        <v>187513</v>
      </c>
      <c r="X10" s="30">
        <f t="shared" si="2"/>
        <v>54266</v>
      </c>
      <c r="Y10" s="30">
        <f>+Y11+Y12+Y13+Y18+Y28+Y29+Y37</f>
        <v>42131</v>
      </c>
      <c r="Z10" s="30">
        <f>+Z11+Z12+Z13+Z18+Z28+Z29+Z37</f>
        <v>133162</v>
      </c>
      <c r="AA10" s="30">
        <f>+AA11+AA12+AA13+AA18+AA28+AA29+AA37</f>
        <v>178020</v>
      </c>
      <c r="AB10" s="30">
        <f>+AB11+AB12+AB13+AB18+AB28+AB29+AB37</f>
        <v>194914</v>
      </c>
    </row>
    <row r="11" spans="1:28" s="7" customFormat="1" x14ac:dyDescent="0.25">
      <c r="A11" s="31" t="s">
        <v>6</v>
      </c>
      <c r="B11" s="23">
        <v>22321</v>
      </c>
      <c r="C11" s="24">
        <v>30033</v>
      </c>
      <c r="D11" s="25">
        <v>32541</v>
      </c>
      <c r="E11" s="25">
        <v>32219</v>
      </c>
      <c r="F11" s="25">
        <v>36508</v>
      </c>
      <c r="G11" s="25">
        <v>35191</v>
      </c>
      <c r="H11" s="27">
        <v>30127</v>
      </c>
      <c r="I11" s="28">
        <v>25181</v>
      </c>
      <c r="J11" s="28">
        <v>27127</v>
      </c>
      <c r="K11" s="28">
        <v>27352</v>
      </c>
      <c r="L11" s="28">
        <v>26535</v>
      </c>
      <c r="M11" s="28">
        <v>19997</v>
      </c>
      <c r="N11" s="28">
        <v>19804</v>
      </c>
      <c r="O11" s="28">
        <v>22589</v>
      </c>
      <c r="P11" s="28">
        <v>25225</v>
      </c>
      <c r="Q11" s="28">
        <v>29288</v>
      </c>
      <c r="R11" s="28">
        <v>35145</v>
      </c>
      <c r="S11" s="28">
        <v>40914</v>
      </c>
      <c r="T11" s="28">
        <v>45316</v>
      </c>
      <c r="U11" s="28">
        <v>54801</v>
      </c>
      <c r="V11" s="28">
        <v>61422</v>
      </c>
      <c r="W11" s="28">
        <v>62232</v>
      </c>
      <c r="X11" s="28">
        <v>17171</v>
      </c>
      <c r="Y11" s="28">
        <v>27050</v>
      </c>
      <c r="Z11" s="28">
        <v>78357</v>
      </c>
      <c r="AA11" s="28">
        <v>95725</v>
      </c>
      <c r="AB11" s="28">
        <v>106795</v>
      </c>
    </row>
    <row r="12" spans="1:28" s="7" customFormat="1" x14ac:dyDescent="0.25">
      <c r="A12" s="31" t="s">
        <v>7</v>
      </c>
      <c r="B12" s="23">
        <v>4333</v>
      </c>
      <c r="C12" s="24">
        <v>3920</v>
      </c>
      <c r="D12" s="25">
        <v>4849</v>
      </c>
      <c r="E12" s="25">
        <v>5442</v>
      </c>
      <c r="F12" s="25">
        <v>4684</v>
      </c>
      <c r="G12" s="25">
        <v>5599</v>
      </c>
      <c r="H12" s="27">
        <v>5309</v>
      </c>
      <c r="I12" s="28">
        <v>4341</v>
      </c>
      <c r="J12" s="28">
        <v>6335</v>
      </c>
      <c r="K12" s="28">
        <v>6067</v>
      </c>
      <c r="L12" s="28">
        <v>7100</v>
      </c>
      <c r="M12" s="28">
        <v>6040</v>
      </c>
      <c r="N12" s="28">
        <v>6138</v>
      </c>
      <c r="O12" s="28">
        <v>6492</v>
      </c>
      <c r="P12" s="28">
        <v>7103</v>
      </c>
      <c r="Q12" s="28">
        <v>9039</v>
      </c>
      <c r="R12" s="28">
        <v>13229</v>
      </c>
      <c r="S12" s="28">
        <v>10790</v>
      </c>
      <c r="T12" s="28">
        <v>10723</v>
      </c>
      <c r="U12" s="28">
        <v>11383</v>
      </c>
      <c r="V12" s="28">
        <v>13784</v>
      </c>
      <c r="W12" s="28">
        <v>14539</v>
      </c>
      <c r="X12" s="28">
        <v>4059</v>
      </c>
      <c r="Y12" s="28">
        <v>2955</v>
      </c>
      <c r="Z12" s="28">
        <v>9379</v>
      </c>
      <c r="AA12" s="28">
        <v>18041</v>
      </c>
      <c r="AB12" s="28">
        <v>18844</v>
      </c>
    </row>
    <row r="13" spans="1:28" s="7" customFormat="1" x14ac:dyDescent="0.25">
      <c r="A13" s="31" t="s">
        <v>8</v>
      </c>
      <c r="B13" s="23">
        <f t="shared" ref="B13:J13" si="3">SUM(B14:B16)</f>
        <v>18795</v>
      </c>
      <c r="C13" s="28">
        <f t="shared" si="3"/>
        <v>36482</v>
      </c>
      <c r="D13" s="28">
        <f>SUM(D14:D16)</f>
        <v>46369</v>
      </c>
      <c r="E13" s="28">
        <f t="shared" si="3"/>
        <v>40182</v>
      </c>
      <c r="F13" s="28">
        <f t="shared" si="3"/>
        <v>38968</v>
      </c>
      <c r="G13" s="28">
        <f t="shared" si="3"/>
        <v>43143</v>
      </c>
      <c r="H13" s="28">
        <f t="shared" si="3"/>
        <v>36177</v>
      </c>
      <c r="I13" s="28">
        <f t="shared" si="3"/>
        <v>22384</v>
      </c>
      <c r="J13" s="28">
        <f t="shared" si="3"/>
        <v>32534</v>
      </c>
      <c r="K13" s="28">
        <f>SUM(K14:K16)</f>
        <v>42086</v>
      </c>
      <c r="L13" s="28">
        <v>44644</v>
      </c>
      <c r="M13" s="28">
        <v>33939</v>
      </c>
      <c r="N13" s="28">
        <v>32963</v>
      </c>
      <c r="O13" s="28">
        <v>34247</v>
      </c>
      <c r="P13" s="28">
        <v>31236</v>
      </c>
      <c r="Q13" s="28">
        <v>25750</v>
      </c>
      <c r="R13" s="28">
        <v>31208</v>
      </c>
      <c r="S13" s="28">
        <v>32589</v>
      </c>
      <c r="T13" s="28">
        <v>30886</v>
      </c>
      <c r="U13" s="28">
        <v>30077</v>
      </c>
      <c r="V13" s="28">
        <v>30824</v>
      </c>
      <c r="W13" s="28">
        <v>30500</v>
      </c>
      <c r="X13" s="28">
        <v>9904</v>
      </c>
      <c r="Y13" s="28">
        <v>7901</v>
      </c>
      <c r="Z13" s="28">
        <v>27798</v>
      </c>
      <c r="AA13" s="28">
        <v>34077</v>
      </c>
      <c r="AB13" s="28">
        <v>35711</v>
      </c>
    </row>
    <row r="14" spans="1:28" s="7" customFormat="1" x14ac:dyDescent="0.25">
      <c r="A14" s="32" t="s">
        <v>9</v>
      </c>
      <c r="B14" s="23">
        <v>9138</v>
      </c>
      <c r="C14" s="24">
        <v>18480</v>
      </c>
      <c r="D14" s="25">
        <v>32236</v>
      </c>
      <c r="E14" s="25">
        <v>28488</v>
      </c>
      <c r="F14" s="25">
        <v>29760</v>
      </c>
      <c r="G14" s="25">
        <v>33286</v>
      </c>
      <c r="H14" s="27">
        <v>28232</v>
      </c>
      <c r="I14" s="28">
        <v>15605</v>
      </c>
      <c r="J14" s="28">
        <v>25042</v>
      </c>
      <c r="K14" s="28">
        <v>33978</v>
      </c>
      <c r="L14" s="28">
        <v>35439</v>
      </c>
      <c r="M14" s="28">
        <v>26935</v>
      </c>
      <c r="N14" s="28">
        <v>25780</v>
      </c>
      <c r="O14" s="28">
        <v>27078</v>
      </c>
      <c r="P14" s="28">
        <v>24367</v>
      </c>
      <c r="Q14" s="28">
        <v>20478</v>
      </c>
      <c r="R14" s="28">
        <v>23285</v>
      </c>
      <c r="S14" s="28">
        <v>24681</v>
      </c>
      <c r="T14" s="28">
        <v>24108</v>
      </c>
      <c r="U14" s="28">
        <v>22501</v>
      </c>
      <c r="V14" s="28">
        <v>22753</v>
      </c>
      <c r="W14" s="28">
        <v>22520</v>
      </c>
      <c r="X14" s="28">
        <v>6846</v>
      </c>
      <c r="Y14" s="25" t="s">
        <v>3</v>
      </c>
      <c r="Z14" s="25" t="s">
        <v>3</v>
      </c>
      <c r="AA14" s="25" t="s">
        <v>3</v>
      </c>
      <c r="AB14" s="25" t="s">
        <v>3</v>
      </c>
    </row>
    <row r="15" spans="1:28" s="7" customFormat="1" x14ac:dyDescent="0.25">
      <c r="A15" s="32" t="s">
        <v>10</v>
      </c>
      <c r="B15" s="33" t="s">
        <v>3</v>
      </c>
      <c r="C15" s="24" t="s">
        <v>3</v>
      </c>
      <c r="D15" s="25">
        <v>4586</v>
      </c>
      <c r="E15" s="25">
        <v>3665</v>
      </c>
      <c r="F15" s="25">
        <v>2981</v>
      </c>
      <c r="G15" s="25">
        <v>3533</v>
      </c>
      <c r="H15" s="25">
        <v>2701</v>
      </c>
      <c r="I15" s="25">
        <v>2809</v>
      </c>
      <c r="J15" s="25">
        <v>2597</v>
      </c>
      <c r="K15" s="25">
        <v>2737</v>
      </c>
      <c r="L15" s="25">
        <v>3183</v>
      </c>
      <c r="M15" s="25">
        <v>2298</v>
      </c>
      <c r="N15" s="25">
        <v>2136</v>
      </c>
      <c r="O15" s="25">
        <v>2013</v>
      </c>
      <c r="P15" s="25">
        <v>1307</v>
      </c>
      <c r="Q15" s="25">
        <v>717</v>
      </c>
      <c r="R15" s="25">
        <v>1911</v>
      </c>
      <c r="S15" s="25">
        <v>2377</v>
      </c>
      <c r="T15" s="25">
        <v>2032</v>
      </c>
      <c r="U15" s="25">
        <v>2467</v>
      </c>
      <c r="V15" s="25">
        <v>2419</v>
      </c>
      <c r="W15" s="25">
        <v>2514</v>
      </c>
      <c r="X15" s="25">
        <v>971</v>
      </c>
      <c r="Y15" s="25" t="s">
        <v>3</v>
      </c>
      <c r="Z15" s="25" t="s">
        <v>3</v>
      </c>
      <c r="AA15" s="25" t="s">
        <v>3</v>
      </c>
      <c r="AB15" s="25" t="s">
        <v>3</v>
      </c>
    </row>
    <row r="16" spans="1:28" s="7" customFormat="1" x14ac:dyDescent="0.25">
      <c r="A16" s="32" t="s">
        <v>11</v>
      </c>
      <c r="B16" s="23">
        <v>9657</v>
      </c>
      <c r="C16" s="24">
        <v>18002</v>
      </c>
      <c r="D16" s="25">
        <v>9547</v>
      </c>
      <c r="E16" s="25">
        <v>8029</v>
      </c>
      <c r="F16" s="25">
        <v>6227</v>
      </c>
      <c r="G16" s="25">
        <v>6324</v>
      </c>
      <c r="H16" s="27">
        <v>5244</v>
      </c>
      <c r="I16" s="28">
        <v>3970</v>
      </c>
      <c r="J16" s="28">
        <v>4895</v>
      </c>
      <c r="K16" s="28">
        <v>5371</v>
      </c>
      <c r="L16" s="25">
        <v>6022</v>
      </c>
      <c r="M16" s="25">
        <v>4706</v>
      </c>
      <c r="N16" s="25">
        <v>5047</v>
      </c>
      <c r="O16" s="25">
        <v>5156</v>
      </c>
      <c r="P16" s="25">
        <v>5562</v>
      </c>
      <c r="Q16" s="25">
        <v>4555</v>
      </c>
      <c r="R16" s="25">
        <v>6012</v>
      </c>
      <c r="S16" s="25">
        <v>5531</v>
      </c>
      <c r="T16" s="25">
        <v>4746</v>
      </c>
      <c r="U16" s="25">
        <v>5109</v>
      </c>
      <c r="V16" s="25">
        <v>5652</v>
      </c>
      <c r="W16" s="25">
        <v>5466</v>
      </c>
      <c r="X16" s="25">
        <v>2087</v>
      </c>
      <c r="Y16" s="25" t="s">
        <v>3</v>
      </c>
      <c r="Z16" s="25" t="s">
        <v>3</v>
      </c>
      <c r="AA16" s="25" t="s">
        <v>3</v>
      </c>
      <c r="AB16" s="25" t="s">
        <v>3</v>
      </c>
    </row>
    <row r="17" spans="1:28" s="7" customFormat="1" x14ac:dyDescent="0.25">
      <c r="A17" s="31"/>
      <c r="B17" s="23"/>
      <c r="C17" s="24"/>
      <c r="D17" s="25"/>
      <c r="E17" s="25"/>
      <c r="F17" s="26"/>
      <c r="G17" s="27"/>
      <c r="H17" s="27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</row>
    <row r="18" spans="1:28" s="7" customFormat="1" x14ac:dyDescent="0.25">
      <c r="A18" s="34" t="s">
        <v>12</v>
      </c>
      <c r="B18" s="33" t="s">
        <v>3</v>
      </c>
      <c r="C18" s="33" t="s">
        <v>3</v>
      </c>
      <c r="D18" s="33" t="s">
        <v>3</v>
      </c>
      <c r="E18" s="28">
        <f>4874+8588+8863+5485</f>
        <v>27810</v>
      </c>
      <c r="F18" s="28">
        <f>6919+7256+11324+7743</f>
        <v>33242</v>
      </c>
      <c r="G18" s="28">
        <f>6374+9431+13154+7912</f>
        <v>36871</v>
      </c>
      <c r="H18" s="28">
        <f>6965+11151+13971+7122</f>
        <v>39209</v>
      </c>
      <c r="I18" s="28">
        <f>6185+6669+8260+6953</f>
        <v>28067</v>
      </c>
      <c r="J18" s="28">
        <f>6756+7873+9855+6443</f>
        <v>30927</v>
      </c>
      <c r="K18" s="28">
        <v>29054</v>
      </c>
      <c r="L18" s="28">
        <v>30377</v>
      </c>
      <c r="M18" s="28">
        <v>24878</v>
      </c>
      <c r="N18" s="28">
        <v>22456</v>
      </c>
      <c r="O18" s="28">
        <v>25525</v>
      </c>
      <c r="P18" s="28">
        <v>23911</v>
      </c>
      <c r="Q18" s="28">
        <v>23794</v>
      </c>
      <c r="R18" s="28">
        <v>21790</v>
      </c>
      <c r="S18" s="28">
        <v>22364</v>
      </c>
      <c r="T18" s="28">
        <v>23122</v>
      </c>
      <c r="U18" s="28">
        <v>25269</v>
      </c>
      <c r="V18" s="28">
        <v>27000</v>
      </c>
      <c r="W18" s="28">
        <v>27718</v>
      </c>
      <c r="X18" s="28">
        <v>5305</v>
      </c>
      <c r="Y18" s="28">
        <v>2966</v>
      </c>
      <c r="Z18" s="28">
        <v>14860</v>
      </c>
      <c r="AA18" s="28">
        <v>26104</v>
      </c>
      <c r="AB18" s="28">
        <v>28810</v>
      </c>
    </row>
    <row r="19" spans="1:28" s="7" customFormat="1" x14ac:dyDescent="0.25">
      <c r="A19" s="32"/>
      <c r="B19" s="23"/>
      <c r="C19" s="24"/>
      <c r="D19" s="25"/>
      <c r="E19" s="25"/>
      <c r="F19" s="26"/>
      <c r="G19" s="27"/>
      <c r="H19" s="27"/>
      <c r="I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</row>
    <row r="20" spans="1:28" s="7" customFormat="1" x14ac:dyDescent="0.25">
      <c r="A20" s="31" t="s">
        <v>13</v>
      </c>
      <c r="B20" s="25">
        <f t="shared" ref="B20:I20" si="4">SUM(B21:B22)</f>
        <v>17547</v>
      </c>
      <c r="C20" s="25">
        <f t="shared" si="4"/>
        <v>14681</v>
      </c>
      <c r="D20" s="25">
        <f t="shared" si="4"/>
        <v>23774</v>
      </c>
      <c r="E20" s="25">
        <f t="shared" si="4"/>
        <v>27160</v>
      </c>
      <c r="F20" s="25">
        <f t="shared" si="4"/>
        <v>32303</v>
      </c>
      <c r="G20" s="25">
        <f t="shared" si="4"/>
        <v>36163</v>
      </c>
      <c r="H20" s="25">
        <f t="shared" si="4"/>
        <v>37866</v>
      </c>
      <c r="I20" s="25">
        <f t="shared" si="4"/>
        <v>26786</v>
      </c>
      <c r="J20" s="25" t="s">
        <v>3</v>
      </c>
      <c r="K20" s="25" t="s">
        <v>3</v>
      </c>
      <c r="L20" s="25" t="s">
        <v>3</v>
      </c>
      <c r="M20" s="25" t="s">
        <v>3</v>
      </c>
      <c r="N20" s="25" t="s">
        <v>3</v>
      </c>
      <c r="O20" s="25" t="s">
        <v>3</v>
      </c>
      <c r="P20" s="25" t="s">
        <v>3</v>
      </c>
      <c r="Q20" s="25" t="s">
        <v>3</v>
      </c>
      <c r="R20" s="25" t="s">
        <v>3</v>
      </c>
      <c r="S20" s="25" t="s">
        <v>3</v>
      </c>
      <c r="T20" s="25" t="s">
        <v>3</v>
      </c>
      <c r="U20" s="25" t="s">
        <v>3</v>
      </c>
      <c r="V20" s="25" t="s">
        <v>3</v>
      </c>
      <c r="W20" s="25" t="s">
        <v>3</v>
      </c>
      <c r="X20" s="25" t="s">
        <v>3</v>
      </c>
      <c r="Y20" s="25" t="s">
        <v>3</v>
      </c>
      <c r="Z20" s="25" t="s">
        <v>3</v>
      </c>
      <c r="AA20" s="25" t="s">
        <v>3</v>
      </c>
      <c r="AB20" s="25" t="s">
        <v>3</v>
      </c>
    </row>
    <row r="21" spans="1:28" s="7" customFormat="1" x14ac:dyDescent="0.25">
      <c r="A21" s="32" t="s">
        <v>14</v>
      </c>
      <c r="B21" s="23">
        <v>9271</v>
      </c>
      <c r="C21" s="24">
        <v>7091</v>
      </c>
      <c r="D21" s="25">
        <v>12519</v>
      </c>
      <c r="E21" s="25">
        <v>13610</v>
      </c>
      <c r="F21" s="25">
        <v>17219</v>
      </c>
      <c r="G21" s="25">
        <v>19958</v>
      </c>
      <c r="H21" s="25">
        <v>20228</v>
      </c>
      <c r="I21" s="25">
        <v>13055</v>
      </c>
      <c r="J21" s="25" t="s">
        <v>3</v>
      </c>
      <c r="K21" s="25" t="s">
        <v>3</v>
      </c>
      <c r="L21" s="25" t="s">
        <v>3</v>
      </c>
      <c r="M21" s="25" t="s">
        <v>3</v>
      </c>
      <c r="N21" s="25" t="s">
        <v>3</v>
      </c>
      <c r="O21" s="25" t="s">
        <v>3</v>
      </c>
      <c r="P21" s="25" t="s">
        <v>3</v>
      </c>
      <c r="Q21" s="25" t="s">
        <v>3</v>
      </c>
      <c r="R21" s="25" t="s">
        <v>3</v>
      </c>
      <c r="S21" s="25" t="s">
        <v>3</v>
      </c>
      <c r="T21" s="25" t="s">
        <v>3</v>
      </c>
      <c r="U21" s="25" t="s">
        <v>3</v>
      </c>
      <c r="V21" s="25" t="s">
        <v>3</v>
      </c>
      <c r="W21" s="25" t="s">
        <v>3</v>
      </c>
      <c r="X21" s="25" t="s">
        <v>3</v>
      </c>
      <c r="Y21" s="25" t="s">
        <v>3</v>
      </c>
      <c r="Z21" s="25" t="s">
        <v>3</v>
      </c>
      <c r="AA21" s="25" t="s">
        <v>3</v>
      </c>
      <c r="AB21" s="25" t="s">
        <v>3</v>
      </c>
    </row>
    <row r="22" spans="1:28" s="7" customFormat="1" x14ac:dyDescent="0.25">
      <c r="A22" s="32" t="s">
        <v>15</v>
      </c>
      <c r="B22" s="23">
        <v>8276</v>
      </c>
      <c r="C22" s="24">
        <v>7590</v>
      </c>
      <c r="D22" s="25">
        <v>11255</v>
      </c>
      <c r="E22" s="25">
        <v>13550</v>
      </c>
      <c r="F22" s="25">
        <v>15084</v>
      </c>
      <c r="G22" s="25">
        <v>16205</v>
      </c>
      <c r="H22" s="25">
        <v>17638</v>
      </c>
      <c r="I22" s="25">
        <v>13731</v>
      </c>
      <c r="J22" s="25" t="s">
        <v>3</v>
      </c>
      <c r="K22" s="25" t="s">
        <v>3</v>
      </c>
      <c r="L22" s="25" t="s">
        <v>3</v>
      </c>
      <c r="M22" s="25" t="s">
        <v>3</v>
      </c>
      <c r="N22" s="25" t="s">
        <v>3</v>
      </c>
      <c r="O22" s="25" t="s">
        <v>3</v>
      </c>
      <c r="P22" s="25" t="s">
        <v>3</v>
      </c>
      <c r="Q22" s="25" t="s">
        <v>3</v>
      </c>
      <c r="R22" s="25" t="s">
        <v>3</v>
      </c>
      <c r="S22" s="25" t="s">
        <v>3</v>
      </c>
      <c r="T22" s="25" t="s">
        <v>3</v>
      </c>
      <c r="U22" s="25" t="s">
        <v>3</v>
      </c>
      <c r="V22" s="25" t="s">
        <v>3</v>
      </c>
      <c r="W22" s="25" t="s">
        <v>3</v>
      </c>
      <c r="X22" s="25" t="s">
        <v>3</v>
      </c>
      <c r="Y22" s="25" t="s">
        <v>3</v>
      </c>
      <c r="Z22" s="25" t="s">
        <v>3</v>
      </c>
      <c r="AA22" s="25" t="s">
        <v>3</v>
      </c>
      <c r="AB22" s="25" t="s">
        <v>3</v>
      </c>
    </row>
    <row r="23" spans="1:28" s="7" customFormat="1" x14ac:dyDescent="0.25">
      <c r="A23" s="31"/>
      <c r="B23" s="23"/>
      <c r="C23" s="24"/>
      <c r="D23" s="25"/>
      <c r="E23" s="25"/>
      <c r="F23" s="26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s="7" customFormat="1" x14ac:dyDescent="0.25">
      <c r="A24" s="31" t="s">
        <v>16</v>
      </c>
      <c r="B24" s="25" t="s">
        <v>3</v>
      </c>
      <c r="C24" s="25" t="s">
        <v>3</v>
      </c>
      <c r="D24" s="25" t="s">
        <v>3</v>
      </c>
      <c r="E24" s="25">
        <f>+E18-E20</f>
        <v>650</v>
      </c>
      <c r="F24" s="25">
        <f>+F18-F20</f>
        <v>939</v>
      </c>
      <c r="G24" s="25">
        <f>+G18-G20</f>
        <v>708</v>
      </c>
      <c r="H24" s="25">
        <f>+H18-H20</f>
        <v>1343</v>
      </c>
      <c r="I24" s="25">
        <f>+I18-I20</f>
        <v>1281</v>
      </c>
      <c r="J24" s="25" t="s">
        <v>3</v>
      </c>
      <c r="K24" s="25" t="s">
        <v>3</v>
      </c>
      <c r="L24" s="25" t="s">
        <v>3</v>
      </c>
      <c r="M24" s="25" t="s">
        <v>3</v>
      </c>
      <c r="N24" s="25" t="s">
        <v>3</v>
      </c>
      <c r="O24" s="25" t="s">
        <v>3</v>
      </c>
      <c r="P24" s="25" t="s">
        <v>3</v>
      </c>
      <c r="Q24" s="25" t="s">
        <v>3</v>
      </c>
      <c r="R24" s="25" t="s">
        <v>3</v>
      </c>
      <c r="S24" s="25" t="s">
        <v>3</v>
      </c>
      <c r="T24" s="25" t="s">
        <v>3</v>
      </c>
      <c r="U24" s="25" t="s">
        <v>3</v>
      </c>
      <c r="V24" s="25" t="s">
        <v>3</v>
      </c>
      <c r="W24" s="25" t="s">
        <v>3</v>
      </c>
      <c r="X24" s="25" t="s">
        <v>3</v>
      </c>
      <c r="Y24" s="25" t="s">
        <v>3</v>
      </c>
      <c r="Z24" s="25" t="s">
        <v>3</v>
      </c>
      <c r="AA24" s="25" t="s">
        <v>3</v>
      </c>
      <c r="AB24" s="25" t="s">
        <v>3</v>
      </c>
    </row>
    <row r="25" spans="1:28" s="7" customFormat="1" x14ac:dyDescent="0.25">
      <c r="A25" s="32"/>
      <c r="B25" s="23"/>
      <c r="C25" s="24"/>
      <c r="D25" s="25"/>
      <c r="E25" s="25"/>
      <c r="F25" s="26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s="7" customFormat="1" x14ac:dyDescent="0.25">
      <c r="A26" s="34" t="s">
        <v>17</v>
      </c>
      <c r="B26" s="33">
        <v>470</v>
      </c>
      <c r="C26" s="33">
        <v>715</v>
      </c>
      <c r="D26" s="25">
        <v>669</v>
      </c>
      <c r="E26" s="25">
        <v>795</v>
      </c>
      <c r="F26" s="26">
        <v>801</v>
      </c>
      <c r="G26" s="27">
        <v>1060</v>
      </c>
      <c r="H26" s="27">
        <v>878</v>
      </c>
      <c r="I26" s="27">
        <v>781</v>
      </c>
      <c r="J26" s="25" t="s">
        <v>3</v>
      </c>
      <c r="K26" s="25" t="s">
        <v>3</v>
      </c>
      <c r="L26" s="25" t="s">
        <v>3</v>
      </c>
      <c r="M26" s="25" t="s">
        <v>3</v>
      </c>
      <c r="N26" s="25" t="s">
        <v>3</v>
      </c>
      <c r="O26" s="25" t="s">
        <v>3</v>
      </c>
      <c r="P26" s="25" t="s">
        <v>3</v>
      </c>
      <c r="Q26" s="25" t="s">
        <v>3</v>
      </c>
      <c r="R26" s="25" t="s">
        <v>3</v>
      </c>
      <c r="S26" s="25" t="s">
        <v>3</v>
      </c>
      <c r="T26" s="25" t="s">
        <v>3</v>
      </c>
      <c r="U26" s="25" t="s">
        <v>3</v>
      </c>
      <c r="V26" s="25" t="s">
        <v>3</v>
      </c>
      <c r="W26" s="25" t="s">
        <v>3</v>
      </c>
      <c r="X26" s="25" t="s">
        <v>3</v>
      </c>
      <c r="Y26" s="25" t="s">
        <v>3</v>
      </c>
      <c r="Z26" s="25" t="s">
        <v>3</v>
      </c>
      <c r="AA26" s="25" t="s">
        <v>3</v>
      </c>
      <c r="AB26" s="25" t="s">
        <v>3</v>
      </c>
    </row>
    <row r="27" spans="1:28" s="7" customFormat="1" x14ac:dyDescent="0.25">
      <c r="A27" s="32"/>
      <c r="B27" s="33"/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</row>
    <row r="28" spans="1:28" s="7" customFormat="1" x14ac:dyDescent="0.25">
      <c r="A28" s="31" t="s">
        <v>18</v>
      </c>
      <c r="B28" s="23">
        <v>16198</v>
      </c>
      <c r="C28" s="24">
        <v>18145</v>
      </c>
      <c r="D28" s="25">
        <v>18068</v>
      </c>
      <c r="E28" s="25">
        <v>14956</v>
      </c>
      <c r="F28" s="25">
        <v>14836</v>
      </c>
      <c r="G28" s="25">
        <v>16715</v>
      </c>
      <c r="H28" s="25">
        <v>19076</v>
      </c>
      <c r="I28" s="25">
        <v>15907</v>
      </c>
      <c r="J28" s="25">
        <v>18400</v>
      </c>
      <c r="K28" s="25">
        <v>19540</v>
      </c>
      <c r="L28" s="25">
        <v>17104</v>
      </c>
      <c r="M28" s="25">
        <v>13861</v>
      </c>
      <c r="N28" s="25">
        <v>13469</v>
      </c>
      <c r="O28" s="25">
        <v>14862</v>
      </c>
      <c r="P28" s="25">
        <v>14744</v>
      </c>
      <c r="Q28" s="25">
        <v>14991</v>
      </c>
      <c r="R28" s="25">
        <v>16442</v>
      </c>
      <c r="S28" s="25">
        <v>18261</v>
      </c>
      <c r="T28" s="25">
        <v>21184</v>
      </c>
      <c r="U28" s="25">
        <v>20771</v>
      </c>
      <c r="V28" s="25">
        <v>23214</v>
      </c>
      <c r="W28" s="25">
        <v>23024</v>
      </c>
      <c r="X28" s="25">
        <v>5912</v>
      </c>
      <c r="Y28" s="25" t="s">
        <v>3</v>
      </c>
      <c r="Z28" s="25" t="s">
        <v>3</v>
      </c>
      <c r="AA28" s="25" t="s">
        <v>3</v>
      </c>
      <c r="AB28" s="25" t="s">
        <v>3</v>
      </c>
    </row>
    <row r="29" spans="1:28" s="7" customFormat="1" ht="15" x14ac:dyDescent="0.25">
      <c r="A29" s="31" t="s">
        <v>19</v>
      </c>
      <c r="B29" s="23">
        <v>2814</v>
      </c>
      <c r="C29" s="35">
        <v>4746</v>
      </c>
      <c r="D29" s="25">
        <v>3263</v>
      </c>
      <c r="E29" s="25">
        <v>3392</v>
      </c>
      <c r="F29" s="25">
        <v>5117</v>
      </c>
      <c r="G29" s="25">
        <v>5543</v>
      </c>
      <c r="H29" s="25">
        <v>5310</v>
      </c>
      <c r="I29" s="28">
        <v>3949</v>
      </c>
      <c r="J29" s="45">
        <v>3331</v>
      </c>
      <c r="K29" s="28">
        <v>6001</v>
      </c>
      <c r="L29" s="28">
        <v>4603</v>
      </c>
      <c r="M29" s="28">
        <v>3733</v>
      </c>
      <c r="N29" s="28">
        <v>3569</v>
      </c>
      <c r="O29" s="28">
        <v>3288</v>
      </c>
      <c r="P29" s="28">
        <v>3051</v>
      </c>
      <c r="Q29" s="28">
        <v>3122</v>
      </c>
      <c r="R29" s="28">
        <v>7410</v>
      </c>
      <c r="S29" s="28">
        <v>7629</v>
      </c>
      <c r="T29" s="28">
        <v>4141</v>
      </c>
      <c r="U29" s="28">
        <v>4074</v>
      </c>
      <c r="V29" s="28">
        <v>4726</v>
      </c>
      <c r="W29" s="28">
        <v>4889</v>
      </c>
      <c r="X29" s="28">
        <v>1464</v>
      </c>
      <c r="Y29" s="28">
        <v>1259</v>
      </c>
      <c r="Z29" s="28">
        <v>2768</v>
      </c>
      <c r="AA29" s="28">
        <v>4073</v>
      </c>
      <c r="AB29" s="28">
        <v>4754</v>
      </c>
    </row>
    <row r="30" spans="1:28" s="7" customFormat="1" x14ac:dyDescent="0.25">
      <c r="A30" s="36"/>
      <c r="B30" s="23"/>
      <c r="C30" s="24"/>
      <c r="D30" s="25"/>
      <c r="E30" s="25"/>
      <c r="F30" s="26"/>
      <c r="G30" s="27"/>
      <c r="H30" s="27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s="7" customFormat="1" x14ac:dyDescent="0.25">
      <c r="A31" s="29" t="s">
        <v>2</v>
      </c>
      <c r="B31" s="21">
        <f>SUM(B32:B33)</f>
        <v>76447</v>
      </c>
      <c r="C31" s="21" t="s">
        <v>3</v>
      </c>
      <c r="D31" s="21">
        <f>SUM(D32:D33)</f>
        <v>316528</v>
      </c>
      <c r="E31" s="21">
        <f t="shared" ref="E31:X31" si="5">SUM(E32:E33)</f>
        <v>277557</v>
      </c>
      <c r="F31" s="21">
        <f t="shared" si="5"/>
        <v>271571</v>
      </c>
      <c r="G31" s="21">
        <f t="shared" si="5"/>
        <v>294211</v>
      </c>
      <c r="H31" s="21">
        <f t="shared" si="5"/>
        <v>369810</v>
      </c>
      <c r="I31" s="21">
        <f t="shared" si="5"/>
        <v>379327</v>
      </c>
      <c r="J31" s="21">
        <f t="shared" si="5"/>
        <v>342122</v>
      </c>
      <c r="K31" s="21">
        <f t="shared" si="5"/>
        <v>405850</v>
      </c>
      <c r="L31" s="21">
        <f t="shared" si="5"/>
        <v>425480</v>
      </c>
      <c r="M31" s="21">
        <f t="shared" si="5"/>
        <v>465110</v>
      </c>
      <c r="N31" s="21">
        <f t="shared" si="5"/>
        <v>457029</v>
      </c>
      <c r="O31" s="21">
        <f t="shared" si="5"/>
        <v>436998</v>
      </c>
      <c r="P31" s="21">
        <f t="shared" si="5"/>
        <v>370428</v>
      </c>
      <c r="Q31" s="21">
        <f t="shared" si="5"/>
        <v>327184</v>
      </c>
      <c r="R31" s="21">
        <f t="shared" si="5"/>
        <v>386674</v>
      </c>
      <c r="S31" s="21">
        <f t="shared" si="5"/>
        <v>436759</v>
      </c>
      <c r="T31" s="21">
        <f t="shared" si="5"/>
        <v>473775</v>
      </c>
      <c r="U31" s="21">
        <f t="shared" si="5"/>
        <v>468798</v>
      </c>
      <c r="V31" s="21">
        <f t="shared" si="5"/>
        <v>529757</v>
      </c>
      <c r="W31" s="21">
        <f t="shared" si="5"/>
        <v>526164</v>
      </c>
      <c r="X31" s="21">
        <f t="shared" si="5"/>
        <v>216783</v>
      </c>
      <c r="Y31" s="25" t="s">
        <v>3</v>
      </c>
      <c r="Z31" s="25" t="s">
        <v>3</v>
      </c>
      <c r="AA31" s="25" t="s">
        <v>3</v>
      </c>
      <c r="AB31" s="25" t="s">
        <v>3</v>
      </c>
    </row>
    <row r="32" spans="1:28" s="7" customFormat="1" x14ac:dyDescent="0.25">
      <c r="A32" s="31" t="s">
        <v>20</v>
      </c>
      <c r="B32" s="33">
        <v>69132</v>
      </c>
      <c r="C32" s="24" t="s">
        <v>3</v>
      </c>
      <c r="D32" s="25">
        <v>125785</v>
      </c>
      <c r="E32" s="25">
        <v>118701</v>
      </c>
      <c r="F32" s="25">
        <v>125168</v>
      </c>
      <c r="G32" s="25">
        <v>138655</v>
      </c>
      <c r="H32" s="25">
        <v>134049</v>
      </c>
      <c r="I32" s="25">
        <v>99456</v>
      </c>
      <c r="J32" s="25">
        <v>118301</v>
      </c>
      <c r="K32" s="25">
        <v>130238</v>
      </c>
      <c r="L32" s="25">
        <v>127480</v>
      </c>
      <c r="M32" s="25">
        <v>105277</v>
      </c>
      <c r="N32" s="25">
        <v>100847</v>
      </c>
      <c r="O32" s="25">
        <v>108574</v>
      </c>
      <c r="P32" s="25">
        <v>107611</v>
      </c>
      <c r="Q32" s="25">
        <v>107713</v>
      </c>
      <c r="R32" s="25">
        <v>126884</v>
      </c>
      <c r="S32" s="25">
        <v>134126</v>
      </c>
      <c r="T32" s="25">
        <v>138642</v>
      </c>
      <c r="U32" s="25">
        <v>147438</v>
      </c>
      <c r="V32" s="25">
        <v>161525</v>
      </c>
      <c r="W32" s="25">
        <v>163434</v>
      </c>
      <c r="X32" s="25">
        <v>43815</v>
      </c>
      <c r="Y32" s="25" t="s">
        <v>3</v>
      </c>
      <c r="Z32" s="25" t="s">
        <v>3</v>
      </c>
      <c r="AA32" s="25" t="s">
        <v>3</v>
      </c>
      <c r="AB32" s="25" t="s">
        <v>3</v>
      </c>
    </row>
    <row r="33" spans="1:28" s="7" customFormat="1" x14ac:dyDescent="0.25">
      <c r="A33" s="31" t="s">
        <v>21</v>
      </c>
      <c r="B33" s="33">
        <v>7315</v>
      </c>
      <c r="C33" s="24" t="s">
        <v>3</v>
      </c>
      <c r="D33" s="25">
        <f>SUM(D37,D39)</f>
        <v>190743</v>
      </c>
      <c r="E33" s="25">
        <f t="shared" ref="E33:X33" si="6">SUM(E37,E39)</f>
        <v>158856</v>
      </c>
      <c r="F33" s="25">
        <f t="shared" si="6"/>
        <v>146403</v>
      </c>
      <c r="G33" s="25">
        <f t="shared" si="6"/>
        <v>155556</v>
      </c>
      <c r="H33" s="25">
        <f t="shared" si="6"/>
        <v>235761</v>
      </c>
      <c r="I33" s="25">
        <f t="shared" si="6"/>
        <v>279871</v>
      </c>
      <c r="J33" s="25">
        <f t="shared" si="6"/>
        <v>223821</v>
      </c>
      <c r="K33" s="25">
        <f t="shared" si="6"/>
        <v>275612</v>
      </c>
      <c r="L33" s="25">
        <f t="shared" si="6"/>
        <v>298000</v>
      </c>
      <c r="M33" s="25">
        <f t="shared" si="6"/>
        <v>359833</v>
      </c>
      <c r="N33" s="25">
        <f t="shared" si="6"/>
        <v>356182</v>
      </c>
      <c r="O33" s="25">
        <f t="shared" si="6"/>
        <v>328424</v>
      </c>
      <c r="P33" s="25">
        <f t="shared" si="6"/>
        <v>262817</v>
      </c>
      <c r="Q33" s="25">
        <f t="shared" si="6"/>
        <v>219471</v>
      </c>
      <c r="R33" s="25">
        <f t="shared" si="6"/>
        <v>259790</v>
      </c>
      <c r="S33" s="25">
        <f t="shared" si="6"/>
        <v>302633</v>
      </c>
      <c r="T33" s="25">
        <f t="shared" si="6"/>
        <v>335133</v>
      </c>
      <c r="U33" s="25">
        <f t="shared" si="6"/>
        <v>321360</v>
      </c>
      <c r="V33" s="25">
        <f t="shared" si="6"/>
        <v>368232</v>
      </c>
      <c r="W33" s="25">
        <f t="shared" si="6"/>
        <v>362730</v>
      </c>
      <c r="X33" s="25">
        <f t="shared" si="6"/>
        <v>172968</v>
      </c>
      <c r="Y33" s="25" t="s">
        <v>3</v>
      </c>
      <c r="Z33" s="25" t="s">
        <v>3</v>
      </c>
      <c r="AA33" s="25" t="s">
        <v>3</v>
      </c>
      <c r="AB33" s="25" t="s">
        <v>3</v>
      </c>
    </row>
    <row r="34" spans="1:28" s="7" customFormat="1" x14ac:dyDescent="0.25">
      <c r="A34" s="36"/>
      <c r="B34" s="23"/>
      <c r="C34" s="24"/>
      <c r="D34" s="25"/>
      <c r="E34" s="25"/>
      <c r="F34" s="26"/>
      <c r="G34" s="27"/>
      <c r="H34" s="27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s="7" customFormat="1" x14ac:dyDescent="0.25">
      <c r="A35" s="22" t="s">
        <v>22</v>
      </c>
      <c r="B35" s="23">
        <v>5561</v>
      </c>
      <c r="C35" s="24">
        <v>11450</v>
      </c>
      <c r="D35" s="25">
        <f>SUM(D36:D37)</f>
        <v>17797</v>
      </c>
      <c r="E35" s="25">
        <f t="shared" ref="E35:X35" si="7">SUM(E36:E37)</f>
        <v>18300</v>
      </c>
      <c r="F35" s="25">
        <f t="shared" si="7"/>
        <v>15436</v>
      </c>
      <c r="G35" s="25">
        <f t="shared" si="7"/>
        <v>13562</v>
      </c>
      <c r="H35" s="25">
        <f t="shared" si="7"/>
        <v>12106</v>
      </c>
      <c r="I35" s="25">
        <f t="shared" si="7"/>
        <v>10738</v>
      </c>
      <c r="J35" s="25">
        <f t="shared" si="7"/>
        <v>9995</v>
      </c>
      <c r="K35" s="25">
        <f t="shared" si="7"/>
        <v>10844</v>
      </c>
      <c r="L35" s="25">
        <f t="shared" si="7"/>
        <v>7693</v>
      </c>
      <c r="M35" s="25">
        <f t="shared" si="7"/>
        <v>19791</v>
      </c>
      <c r="N35" s="25">
        <f t="shared" si="7"/>
        <v>23601</v>
      </c>
      <c r="O35" s="25">
        <f t="shared" si="7"/>
        <v>20431</v>
      </c>
      <c r="P35" s="25">
        <f t="shared" si="7"/>
        <v>22401</v>
      </c>
      <c r="Q35" s="25">
        <f t="shared" si="7"/>
        <v>23892</v>
      </c>
      <c r="R35" s="25">
        <f t="shared" si="7"/>
        <v>26310</v>
      </c>
      <c r="S35" s="25">
        <f t="shared" si="7"/>
        <v>23694</v>
      </c>
      <c r="T35" s="25">
        <f t="shared" si="7"/>
        <v>23490</v>
      </c>
      <c r="U35" s="25">
        <f t="shared" si="7"/>
        <v>22974</v>
      </c>
      <c r="V35" s="25">
        <f t="shared" si="7"/>
        <v>25961</v>
      </c>
      <c r="W35" s="25">
        <f t="shared" si="7"/>
        <v>25143</v>
      </c>
      <c r="X35" s="25">
        <f t="shared" si="7"/>
        <v>10451</v>
      </c>
      <c r="Y35" s="25" t="s">
        <v>3</v>
      </c>
      <c r="Z35" s="25" t="s">
        <v>3</v>
      </c>
      <c r="AA35" s="25" t="s">
        <v>3</v>
      </c>
      <c r="AB35" s="25" t="s">
        <v>3</v>
      </c>
    </row>
    <row r="36" spans="1:28" s="7" customFormat="1" x14ac:dyDescent="0.25">
      <c r="A36" s="32" t="s">
        <v>24</v>
      </c>
      <c r="B36" s="23"/>
      <c r="C36" s="24"/>
      <c r="D36" s="25">
        <v>7359</v>
      </c>
      <c r="E36" s="25">
        <v>6825</v>
      </c>
      <c r="F36" s="25">
        <v>4094</v>
      </c>
      <c r="G36" s="25">
        <v>4931</v>
      </c>
      <c r="H36" s="25">
        <v>6145</v>
      </c>
      <c r="I36" s="25">
        <v>5823</v>
      </c>
      <c r="J36" s="25">
        <v>4821</v>
      </c>
      <c r="K36" s="25">
        <v>5491</v>
      </c>
      <c r="L36" s="25">
        <v>2405</v>
      </c>
      <c r="M36" s="25">
        <v>2829</v>
      </c>
      <c r="N36" s="25">
        <v>2448</v>
      </c>
      <c r="O36" s="25">
        <v>1571</v>
      </c>
      <c r="P36" s="25">
        <v>2341</v>
      </c>
      <c r="Q36" s="25">
        <v>1729</v>
      </c>
      <c r="R36" s="25">
        <v>1660</v>
      </c>
      <c r="S36" s="25">
        <v>1579</v>
      </c>
      <c r="T36" s="25">
        <v>3270</v>
      </c>
      <c r="U36" s="25">
        <v>1063</v>
      </c>
      <c r="V36" s="25">
        <v>555</v>
      </c>
      <c r="W36" s="25">
        <v>532</v>
      </c>
      <c r="X36" s="25">
        <v>0</v>
      </c>
      <c r="Y36" s="25" t="s">
        <v>3</v>
      </c>
      <c r="Z36" s="25" t="s">
        <v>3</v>
      </c>
      <c r="AA36" s="25" t="s">
        <v>3</v>
      </c>
      <c r="AB36" s="25" t="s">
        <v>3</v>
      </c>
    </row>
    <row r="37" spans="1:28" s="7" customFormat="1" x14ac:dyDescent="0.25">
      <c r="A37" s="32" t="s">
        <v>25</v>
      </c>
      <c r="B37" s="23"/>
      <c r="C37" s="24"/>
      <c r="D37" s="25">
        <v>10438</v>
      </c>
      <c r="E37" s="25">
        <v>11475</v>
      </c>
      <c r="F37" s="25">
        <v>11342</v>
      </c>
      <c r="G37" s="25">
        <v>8631</v>
      </c>
      <c r="H37" s="25">
        <v>5961</v>
      </c>
      <c r="I37" s="25">
        <v>4915</v>
      </c>
      <c r="J37" s="25">
        <v>5174</v>
      </c>
      <c r="K37" s="25">
        <v>5353</v>
      </c>
      <c r="L37" s="25">
        <v>5288</v>
      </c>
      <c r="M37" s="25">
        <v>16962</v>
      </c>
      <c r="N37" s="25">
        <v>21153</v>
      </c>
      <c r="O37" s="25">
        <v>18860</v>
      </c>
      <c r="P37" s="25">
        <v>20060</v>
      </c>
      <c r="Q37" s="25">
        <v>22163</v>
      </c>
      <c r="R37" s="25">
        <v>24650</v>
      </c>
      <c r="S37" s="25">
        <v>22115</v>
      </c>
      <c r="T37" s="25">
        <v>20220</v>
      </c>
      <c r="U37" s="25">
        <v>21911</v>
      </c>
      <c r="V37" s="25">
        <v>25406</v>
      </c>
      <c r="W37" s="25">
        <v>24611</v>
      </c>
      <c r="X37" s="25">
        <v>10451</v>
      </c>
      <c r="Y37" s="25" t="s">
        <v>3</v>
      </c>
      <c r="Z37" s="25" t="s">
        <v>3</v>
      </c>
      <c r="AA37" s="25" t="s">
        <v>3</v>
      </c>
      <c r="AB37" s="25" t="s">
        <v>3</v>
      </c>
    </row>
    <row r="38" spans="1:28" s="7" customFormat="1" x14ac:dyDescent="0.25">
      <c r="A38" s="22"/>
      <c r="B38" s="23"/>
      <c r="C38" s="24"/>
      <c r="D38" s="25"/>
      <c r="E38" s="25"/>
      <c r="F38" s="26"/>
      <c r="G38" s="27"/>
      <c r="H38" s="27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s="7" customFormat="1" ht="14.4" thickBot="1" x14ac:dyDescent="0.3">
      <c r="A39" s="37" t="s">
        <v>23</v>
      </c>
      <c r="B39" s="38">
        <v>183159</v>
      </c>
      <c r="C39" s="39">
        <v>249879</v>
      </c>
      <c r="D39" s="40">
        <v>180305</v>
      </c>
      <c r="E39" s="40">
        <v>147381</v>
      </c>
      <c r="F39" s="40">
        <v>135061</v>
      </c>
      <c r="G39" s="40">
        <v>146925</v>
      </c>
      <c r="H39" s="41">
        <v>229800</v>
      </c>
      <c r="I39" s="41">
        <v>274956</v>
      </c>
      <c r="J39" s="41">
        <v>218647</v>
      </c>
      <c r="K39" s="41">
        <v>270259</v>
      </c>
      <c r="L39" s="40">
        <v>292712</v>
      </c>
      <c r="M39" s="40">
        <v>342871</v>
      </c>
      <c r="N39" s="40">
        <v>335029</v>
      </c>
      <c r="O39" s="40">
        <v>309564</v>
      </c>
      <c r="P39" s="40">
        <v>242757</v>
      </c>
      <c r="Q39" s="40">
        <v>197308</v>
      </c>
      <c r="R39" s="40">
        <v>235140</v>
      </c>
      <c r="S39" s="40">
        <v>280518</v>
      </c>
      <c r="T39" s="40">
        <v>314913</v>
      </c>
      <c r="U39" s="40">
        <v>299449</v>
      </c>
      <c r="V39" s="40">
        <v>342826</v>
      </c>
      <c r="W39" s="40">
        <v>338119</v>
      </c>
      <c r="X39" s="40">
        <v>162517</v>
      </c>
      <c r="Y39" s="40">
        <v>25027</v>
      </c>
      <c r="Z39" s="40">
        <v>185830</v>
      </c>
      <c r="AA39" s="40">
        <v>305627</v>
      </c>
      <c r="AB39" s="40">
        <v>314127</v>
      </c>
    </row>
    <row r="40" spans="1:28" s="7" customFormat="1" x14ac:dyDescent="0.25">
      <c r="A40" s="3" t="s">
        <v>26</v>
      </c>
      <c r="F40" s="22"/>
    </row>
    <row r="41" spans="1:28" s="7" customFormat="1" x14ac:dyDescent="0.25">
      <c r="A41" s="42" t="s">
        <v>27</v>
      </c>
      <c r="F41" s="22"/>
    </row>
    <row r="42" spans="1:28" s="7" customFormat="1" x14ac:dyDescent="0.25">
      <c r="A42" s="42"/>
      <c r="F42" s="22"/>
    </row>
    <row r="43" spans="1:28" s="7" customFormat="1" x14ac:dyDescent="0.25">
      <c r="A43" s="42"/>
      <c r="F43" s="22"/>
    </row>
    <row r="44" spans="1:28" s="7" customFormat="1" x14ac:dyDescent="0.25">
      <c r="A44" s="42"/>
      <c r="F44" s="22"/>
    </row>
    <row r="45" spans="1:28" s="7" customFormat="1" x14ac:dyDescent="0.25">
      <c r="A45" s="42"/>
      <c r="F45" s="22"/>
    </row>
    <row r="46" spans="1:28" s="7" customFormat="1" x14ac:dyDescent="0.25">
      <c r="A46" s="42"/>
      <c r="F46" s="22"/>
    </row>
    <row r="47" spans="1:28" s="7" customFormat="1" x14ac:dyDescent="0.25">
      <c r="A47" s="43"/>
      <c r="F47" s="22"/>
    </row>
    <row r="48" spans="1:28" s="7" customFormat="1" x14ac:dyDescent="0.25">
      <c r="A48" s="44"/>
      <c r="F48" s="22"/>
    </row>
    <row r="49" spans="1:6" s="7" customFormat="1" x14ac:dyDescent="0.25">
      <c r="A49" s="42"/>
      <c r="F49" s="22"/>
    </row>
    <row r="50" spans="1:6" s="7" customFormat="1" x14ac:dyDescent="0.25">
      <c r="A50" s="42"/>
      <c r="F50" s="22"/>
    </row>
    <row r="51" spans="1:6" s="7" customFormat="1" x14ac:dyDescent="0.25">
      <c r="A51" s="42"/>
      <c r="F51" s="22"/>
    </row>
    <row r="52" spans="1:6" s="7" customFormat="1" x14ac:dyDescent="0.25">
      <c r="F52" s="22"/>
    </row>
  </sheetData>
  <mergeCells count="3">
    <mergeCell ref="AA4:AB4"/>
    <mergeCell ref="B5:C5"/>
    <mergeCell ref="L4:M4"/>
  </mergeCells>
  <printOptions horizontalCentered="1"/>
  <pageMargins left="0" right="0" top="0.25" bottom="0.25" header="0" footer="0"/>
  <pageSetup scale="8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Grenada</vt:lpstr>
      <vt:lpstr>Grenada!Print_Area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crichards</dc:creator>
  <cp:lastModifiedBy>Dwayne Dick</cp:lastModifiedBy>
  <cp:lastPrinted>2021-08-23T14:08:40Z</cp:lastPrinted>
  <dcterms:created xsi:type="dcterms:W3CDTF">2012-07-05T16:11:42Z</dcterms:created>
  <dcterms:modified xsi:type="dcterms:W3CDTF">2025-08-11T19:08:41Z</dcterms:modified>
</cp:coreProperties>
</file>