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CA200DCF-3C57-40F3-A01E-91391651ED03}" xr6:coauthVersionLast="47" xr6:coauthVersionMax="47" xr10:uidLastSave="{00000000-0000-0000-0000-000000000000}"/>
  <bookViews>
    <workbookView xWindow="-108" yWindow="-108" windowWidth="23256" windowHeight="12456" xr2:uid="{FB543672-02CC-4670-B364-D6E898B55C19}"/>
  </bookViews>
  <sheets>
    <sheet name="Jamaica" sheetId="1" r:id="rId1"/>
  </sheets>
  <definedNames>
    <definedName name="_xlnm.Print_Area" localSheetId="0">Jamaica!$A$1:$X$40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10" i="1" s="1"/>
  <c r="AB8" i="1" s="1"/>
  <c r="AA16" i="1"/>
  <c r="AA10" i="1" s="1"/>
  <c r="AA8" i="1" s="1"/>
  <c r="AA29" i="1"/>
  <c r="AB29" i="1"/>
  <c r="Y29" i="1"/>
  <c r="Y10" i="1" s="1"/>
  <c r="Y8" i="1" s="1"/>
  <c r="Z29" i="1"/>
  <c r="X16" i="1"/>
  <c r="X10" i="1" s="1"/>
  <c r="X8" i="1" s="1"/>
  <c r="Y16" i="1"/>
  <c r="Z16" i="1"/>
  <c r="Z10" i="1" s="1"/>
  <c r="Z8" i="1" s="1"/>
  <c r="K29" i="1"/>
  <c r="J29" i="1"/>
  <c r="I29" i="1"/>
  <c r="I10" i="1" s="1"/>
  <c r="I8" i="1" s="1"/>
  <c r="G29" i="1"/>
  <c r="G10" i="1" s="1"/>
  <c r="G8" i="1" s="1"/>
  <c r="H29" i="1"/>
  <c r="H10" i="1"/>
  <c r="O16" i="1"/>
  <c r="P16" i="1"/>
  <c r="P10" i="1" s="1"/>
  <c r="P8" i="1" s="1"/>
  <c r="Q16" i="1"/>
  <c r="Q10" i="1" s="1"/>
  <c r="Q8" i="1" s="1"/>
  <c r="R16" i="1"/>
  <c r="R10" i="1" s="1"/>
  <c r="R8" i="1" s="1"/>
  <c r="N16" i="1"/>
  <c r="R29" i="1"/>
  <c r="Q29" i="1"/>
  <c r="P29" i="1"/>
  <c r="O29" i="1"/>
  <c r="O10" i="1" s="1"/>
  <c r="O8" i="1" s="1"/>
  <c r="N29" i="1"/>
  <c r="N10" i="1" s="1"/>
  <c r="N8" i="1" s="1"/>
  <c r="M29" i="1"/>
  <c r="M10" i="1"/>
  <c r="M8" i="1" s="1"/>
  <c r="L29" i="1"/>
  <c r="T29" i="1"/>
  <c r="U29" i="1"/>
  <c r="V29" i="1"/>
  <c r="W29" i="1"/>
  <c r="X29" i="1"/>
  <c r="S29" i="1"/>
  <c r="S10" i="1"/>
  <c r="S8" i="1"/>
  <c r="T16" i="1"/>
  <c r="U16" i="1"/>
  <c r="V16" i="1"/>
  <c r="V10" i="1"/>
  <c r="V8" i="1" s="1"/>
  <c r="W16" i="1"/>
  <c r="W10" i="1"/>
  <c r="W8" i="1"/>
  <c r="S16" i="1"/>
  <c r="T10" i="1"/>
  <c r="T8" i="1" s="1"/>
  <c r="U10" i="1"/>
  <c r="U8" i="1" s="1"/>
  <c r="C33" i="1"/>
  <c r="B33" i="1"/>
  <c r="C31" i="1"/>
  <c r="B31" i="1"/>
  <c r="B29" i="1"/>
  <c r="F29" i="1"/>
  <c r="E29" i="1"/>
  <c r="E10" i="1" s="1"/>
  <c r="E8" i="1" s="1"/>
  <c r="D29" i="1"/>
  <c r="D10" i="1" s="1"/>
  <c r="D8" i="1" s="1"/>
  <c r="C29" i="1"/>
  <c r="I21" i="1"/>
  <c r="H21" i="1"/>
  <c r="G21" i="1"/>
  <c r="F21" i="1"/>
  <c r="E21" i="1"/>
  <c r="D21" i="1"/>
  <c r="B21" i="1"/>
  <c r="K16" i="1"/>
  <c r="K10" i="1" s="1"/>
  <c r="K8" i="1" s="1"/>
  <c r="J16" i="1"/>
  <c r="J10" i="1" s="1"/>
  <c r="J8" i="1" s="1"/>
  <c r="C16" i="1"/>
  <c r="C10" i="1"/>
  <c r="C8" i="1"/>
  <c r="B16" i="1"/>
  <c r="B10" i="1" s="1"/>
  <c r="B8" i="1" s="1"/>
  <c r="L10" i="1"/>
  <c r="L8" i="1" s="1"/>
  <c r="F10" i="1"/>
  <c r="F8" i="1" s="1"/>
  <c r="H8" i="1"/>
</calcChain>
</file>

<file path=xl/sharedStrings.xml><?xml version="1.0" encoding="utf-8"?>
<sst xmlns="http://schemas.openxmlformats.org/spreadsheetml/2006/main" count="45" uniqueCount="23">
  <si>
    <t>(No.of Persons)</t>
  </si>
  <si>
    <t xml:space="preserve">            …</t>
  </si>
  <si>
    <t>TOTAL VISITOR ARRIVALS</t>
  </si>
  <si>
    <t xml:space="preserve">     STAY-OVER ARRIVALS </t>
  </si>
  <si>
    <t xml:space="preserve">                United States</t>
  </si>
  <si>
    <t xml:space="preserve">                Canada</t>
  </si>
  <si>
    <t xml:space="preserve">                Europe</t>
  </si>
  <si>
    <t xml:space="preserve">                  United Kingdom</t>
  </si>
  <si>
    <t xml:space="preserve">                  Germany</t>
  </si>
  <si>
    <t xml:space="preserve">                  Italy</t>
  </si>
  <si>
    <t>Other Europe</t>
  </si>
  <si>
    <t xml:space="preserve">               CENTRAL AMERICA </t>
  </si>
  <si>
    <t xml:space="preserve">             SOUTH AMERICA</t>
  </si>
  <si>
    <t>OTHER AMERICAS</t>
  </si>
  <si>
    <t>OTHER COUNTRIES</t>
  </si>
  <si>
    <t>Caribbean</t>
  </si>
  <si>
    <t>Japan</t>
  </si>
  <si>
    <t>All Other Countries</t>
  </si>
  <si>
    <t xml:space="preserve">     ARMED FORCES</t>
  </si>
  <si>
    <t xml:space="preserve">     CRUISE PASSENGERS</t>
  </si>
  <si>
    <t xml:space="preserve">    </t>
  </si>
  <si>
    <r>
      <t xml:space="preserve">SOURCE </t>
    </r>
    <r>
      <rPr>
        <i/>
        <sz val="10"/>
        <rFont val="Arial"/>
        <family val="2"/>
      </rPr>
      <t>:    Jamaica Tourist Board</t>
    </r>
  </si>
  <si>
    <t>NUMBER OF VISITOR ARRIVALS TO JAMAICA :1990, 1995,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</si>
</sst>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0" x14ac:knownFonts="1">
    <font>
      <sz val="12"/>
      <name val="Arial"/>
    </font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/>
    <xf numFmtId="172" fontId="4" fillId="0" borderId="0" xfId="1" applyNumberFormat="1" applyFont="1"/>
    <xf numFmtId="0" fontId="4" fillId="0" borderId="0" xfId="0" applyFont="1" applyBorder="1" applyAlignment="1">
      <alignment horizontal="left"/>
    </xf>
    <xf numFmtId="172" fontId="4" fillId="0" borderId="0" xfId="1" applyNumberFormat="1" applyFont="1" applyFill="1"/>
    <xf numFmtId="172" fontId="7" fillId="0" borderId="0" xfId="1" applyNumberFormat="1" applyFont="1" applyFill="1" applyBorder="1"/>
    <xf numFmtId="172" fontId="4" fillId="0" borderId="0" xfId="1" applyNumberFormat="1" applyFont="1" applyFill="1" applyAlignment="1">
      <alignment horizontal="right"/>
    </xf>
    <xf numFmtId="0" fontId="4" fillId="0" borderId="0" xfId="0" applyFont="1" applyBorder="1" applyAlignment="1">
      <alignment horizontal="left" indent="6"/>
    </xf>
    <xf numFmtId="172" fontId="4" fillId="0" borderId="0" xfId="1" applyNumberFormat="1" applyFont="1" applyFill="1" applyBorder="1" applyAlignment="1">
      <alignment horizontal="right"/>
    </xf>
    <xf numFmtId="172" fontId="7" fillId="0" borderId="0" xfId="1" applyNumberFormat="1" applyFont="1" applyFill="1" applyAlignment="1">
      <alignment horizontal="right"/>
    </xf>
    <xf numFmtId="172" fontId="7" fillId="0" borderId="0" xfId="1" applyNumberFormat="1" applyFont="1" applyFill="1"/>
    <xf numFmtId="0" fontId="4" fillId="0" borderId="0" xfId="0" applyFont="1" applyBorder="1" applyAlignment="1"/>
    <xf numFmtId="0" fontId="4" fillId="0" borderId="1" xfId="0" applyFont="1" applyFill="1" applyBorder="1"/>
    <xf numFmtId="0" fontId="6" fillId="0" borderId="0" xfId="0" applyFont="1" applyAlignment="1">
      <alignment horizontal="left" indent="3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4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/>
    <xf numFmtId="3" fontId="8" fillId="0" borderId="0" xfId="0" applyNumberFormat="1" applyFont="1" applyFill="1"/>
    <xf numFmtId="3" fontId="9" fillId="0" borderId="0" xfId="0" applyNumberFormat="1" applyFont="1"/>
    <xf numFmtId="0" fontId="2" fillId="0" borderId="0" xfId="0" applyFont="1" applyAlignment="1"/>
    <xf numFmtId="172" fontId="4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quotePrefix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4AEB-908F-4034-B24F-9DB16EDCA5ED}">
  <sheetPr transitionEvaluation="1"/>
  <dimension ref="A2:AD48"/>
  <sheetViews>
    <sheetView tabSelected="1" zoomScale="87" zoomScaleNormal="87" workbookViewId="0"/>
  </sheetViews>
  <sheetFormatPr defaultColWidth="8.90625" defaultRowHeight="13.8" x14ac:dyDescent="0.25"/>
  <cols>
    <col min="1" max="1" width="28.81640625" style="1" customWidth="1"/>
    <col min="2" max="11" width="9.36328125" style="1" customWidth="1"/>
    <col min="12" max="12" width="9.36328125" style="32" customWidth="1"/>
    <col min="13" max="28" width="9.36328125" style="1" customWidth="1"/>
    <col min="29" max="16384" width="8.90625" style="1"/>
  </cols>
  <sheetData>
    <row r="2" spans="1:30" s="3" customFormat="1" ht="17.399999999999999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30" s="3" customFormat="1" x14ac:dyDescent="0.25">
      <c r="A3" s="4"/>
      <c r="B3" s="4"/>
      <c r="C3" s="4"/>
      <c r="L3" s="33"/>
    </row>
    <row r="4" spans="1:30" s="5" customFormat="1" ht="14.4" thickBot="1" x14ac:dyDescent="0.3">
      <c r="B4" s="3"/>
      <c r="C4" s="3"/>
      <c r="F4" s="6"/>
      <c r="G4" s="6"/>
      <c r="L4" s="42"/>
      <c r="M4" s="42"/>
      <c r="AA4" s="41" t="s">
        <v>0</v>
      </c>
      <c r="AB4" s="41"/>
    </row>
    <row r="5" spans="1:30" s="5" customFormat="1" x14ac:dyDescent="0.25">
      <c r="A5" s="7"/>
      <c r="B5" s="40"/>
      <c r="C5" s="40"/>
      <c r="D5" s="40"/>
      <c r="E5" s="40"/>
      <c r="H5" s="8"/>
      <c r="I5" s="7"/>
      <c r="J5" s="8"/>
      <c r="K5" s="7"/>
      <c r="L5" s="3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0" s="12" customFormat="1" x14ac:dyDescent="0.25">
      <c r="A6" s="9"/>
      <c r="B6" s="10">
        <v>1990</v>
      </c>
      <c r="C6" s="10">
        <v>1995</v>
      </c>
      <c r="D6" s="10">
        <v>2000</v>
      </c>
      <c r="E6" s="10">
        <v>2001</v>
      </c>
      <c r="F6" s="11">
        <v>2002</v>
      </c>
      <c r="G6" s="11">
        <v>2003</v>
      </c>
      <c r="H6" s="11">
        <v>2004</v>
      </c>
      <c r="I6" s="11">
        <v>2005</v>
      </c>
      <c r="J6" s="11">
        <v>2006</v>
      </c>
      <c r="K6" s="11">
        <v>2007</v>
      </c>
      <c r="L6" s="10">
        <v>2008</v>
      </c>
      <c r="M6" s="11">
        <v>2009</v>
      </c>
      <c r="N6" s="11">
        <v>2010</v>
      </c>
      <c r="O6" s="11">
        <v>2011</v>
      </c>
      <c r="P6" s="11">
        <v>2012</v>
      </c>
      <c r="Q6" s="11">
        <v>2013</v>
      </c>
      <c r="R6" s="11">
        <v>2014</v>
      </c>
      <c r="S6" s="11">
        <v>2015</v>
      </c>
      <c r="T6" s="11">
        <v>2016</v>
      </c>
      <c r="U6" s="11">
        <v>2017</v>
      </c>
      <c r="V6" s="11">
        <v>2018</v>
      </c>
      <c r="W6" s="11">
        <v>2019</v>
      </c>
      <c r="X6" s="11">
        <v>2020</v>
      </c>
      <c r="Y6" s="11">
        <v>2021</v>
      </c>
      <c r="Z6" s="11">
        <v>2022</v>
      </c>
      <c r="AA6" s="11">
        <v>2023</v>
      </c>
      <c r="AB6" s="11">
        <v>2024</v>
      </c>
    </row>
    <row r="7" spans="1:30" s="5" customFormat="1" x14ac:dyDescent="0.25">
      <c r="A7" s="13"/>
      <c r="B7" s="14"/>
      <c r="C7" s="14"/>
      <c r="D7" s="14"/>
      <c r="E7" s="14"/>
      <c r="L7" s="34"/>
    </row>
    <row r="8" spans="1:30" s="3" customFormat="1" x14ac:dyDescent="0.25">
      <c r="A8" s="15" t="s">
        <v>2</v>
      </c>
      <c r="B8" s="16">
        <f t="shared" ref="B8:J8" si="0">+B10+B35+B37</f>
        <v>1384573</v>
      </c>
      <c r="C8" s="16">
        <f t="shared" si="0"/>
        <v>1752552</v>
      </c>
      <c r="D8" s="16">
        <f t="shared" si="0"/>
        <v>2231765</v>
      </c>
      <c r="E8" s="16">
        <f t="shared" si="0"/>
        <v>2117928</v>
      </c>
      <c r="F8" s="16">
        <f t="shared" si="0"/>
        <v>2132592</v>
      </c>
      <c r="G8" s="16">
        <f t="shared" si="0"/>
        <v>2483696</v>
      </c>
      <c r="H8" s="16">
        <f t="shared" si="0"/>
        <v>2517296</v>
      </c>
      <c r="I8" s="16">
        <f t="shared" si="0"/>
        <v>2615913</v>
      </c>
      <c r="J8" s="16">
        <f t="shared" si="0"/>
        <v>3015899</v>
      </c>
      <c r="K8" s="16">
        <f>+K10+K35+K37</f>
        <v>2880289</v>
      </c>
      <c r="L8" s="16">
        <f>+L10+L35+L37</f>
        <v>2859534</v>
      </c>
      <c r="M8" s="16">
        <f t="shared" ref="M8:X8" si="1">+M10+M35+M37</f>
        <v>2753446</v>
      </c>
      <c r="N8" s="16">
        <f t="shared" si="1"/>
        <v>2831297</v>
      </c>
      <c r="O8" s="16">
        <f t="shared" si="1"/>
        <v>3077233</v>
      </c>
      <c r="P8" s="16">
        <f t="shared" si="1"/>
        <v>3306168</v>
      </c>
      <c r="Q8" s="16">
        <f t="shared" si="1"/>
        <v>3273677</v>
      </c>
      <c r="R8" s="16">
        <f t="shared" si="1"/>
        <v>3503978</v>
      </c>
      <c r="S8" s="16">
        <f t="shared" si="1"/>
        <v>3691744</v>
      </c>
      <c r="T8" s="16">
        <f t="shared" si="1"/>
        <v>3837246</v>
      </c>
      <c r="U8" s="16">
        <f t="shared" si="1"/>
        <v>4276189</v>
      </c>
      <c r="V8" s="16">
        <f t="shared" si="1"/>
        <v>4318600</v>
      </c>
      <c r="W8" s="16">
        <f t="shared" si="1"/>
        <v>4233266</v>
      </c>
      <c r="X8" s="16">
        <f t="shared" si="1"/>
        <v>1329675</v>
      </c>
      <c r="Y8" s="16">
        <f>+Y10+Y35+Y37</f>
        <v>1535165</v>
      </c>
      <c r="Z8" s="16">
        <f>+Z10+Z35+Z37</f>
        <v>3331890</v>
      </c>
      <c r="AA8" s="16">
        <f>+AA10+AA35+AA37</f>
        <v>4181740</v>
      </c>
      <c r="AB8" s="16">
        <f>+AB10+AB35+AB37</f>
        <v>4152990</v>
      </c>
    </row>
    <row r="9" spans="1:30" s="5" customFormat="1" x14ac:dyDescent="0.25">
      <c r="A9" s="13"/>
      <c r="B9" s="17"/>
      <c r="C9" s="17"/>
      <c r="D9" s="17"/>
      <c r="E9" s="17"/>
      <c r="F9" s="20"/>
      <c r="G9" s="18"/>
      <c r="H9" s="18"/>
      <c r="I9" s="18"/>
      <c r="J9" s="18"/>
      <c r="K9" s="18"/>
      <c r="L9" s="20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0" s="5" customFormat="1" x14ac:dyDescent="0.25">
      <c r="A10" s="13" t="s">
        <v>3</v>
      </c>
      <c r="B10" s="17">
        <f t="shared" ref="B10:V10" si="2">+B12+B14+B16+B23+B25+B27+B29</f>
        <v>989275</v>
      </c>
      <c r="C10" s="17">
        <f t="shared" si="2"/>
        <v>1147001</v>
      </c>
      <c r="D10" s="17">
        <f>+D12+D14+D16+D23+D25+D27+D29</f>
        <v>1322690</v>
      </c>
      <c r="E10" s="17">
        <f t="shared" si="2"/>
        <v>1276516</v>
      </c>
      <c r="F10" s="17">
        <f t="shared" ref="F10:K10" si="3">+F12+F14+F16+F23+F25+F27+F29</f>
        <v>1266366</v>
      </c>
      <c r="G10" s="17">
        <f t="shared" si="3"/>
        <v>1350285</v>
      </c>
      <c r="H10" s="17">
        <f t="shared" si="3"/>
        <v>1414786</v>
      </c>
      <c r="I10" s="17">
        <f t="shared" si="3"/>
        <v>1478663</v>
      </c>
      <c r="J10" s="17">
        <f t="shared" si="3"/>
        <v>1678905</v>
      </c>
      <c r="K10" s="17">
        <f t="shared" si="3"/>
        <v>1700785</v>
      </c>
      <c r="L10" s="17">
        <f t="shared" si="2"/>
        <v>1767271</v>
      </c>
      <c r="M10" s="17">
        <f t="shared" si="2"/>
        <v>1831097</v>
      </c>
      <c r="N10" s="17">
        <f>+N12+N14+N16+N23+N25+N27+N29</f>
        <v>1921678</v>
      </c>
      <c r="O10" s="17">
        <f t="shared" si="2"/>
        <v>1951752</v>
      </c>
      <c r="P10" s="17">
        <f t="shared" si="2"/>
        <v>1986085</v>
      </c>
      <c r="Q10" s="17">
        <f t="shared" si="2"/>
        <v>2008409</v>
      </c>
      <c r="R10" s="17">
        <f t="shared" si="2"/>
        <v>2080181</v>
      </c>
      <c r="S10" s="17">
        <f>+S12+S14+S16+S23+S25+S27+S29</f>
        <v>2123042</v>
      </c>
      <c r="T10" s="17">
        <f t="shared" si="2"/>
        <v>2181684</v>
      </c>
      <c r="U10" s="17">
        <f t="shared" si="2"/>
        <v>2352915</v>
      </c>
      <c r="V10" s="17">
        <f t="shared" si="2"/>
        <v>2472727</v>
      </c>
      <c r="W10" s="17">
        <f t="shared" ref="W10:AB10" si="4">+W12+W14+W16+W23+W25+W27+W29</f>
        <v>2680920</v>
      </c>
      <c r="X10" s="17">
        <f t="shared" si="4"/>
        <v>880404</v>
      </c>
      <c r="Y10" s="17">
        <f t="shared" si="4"/>
        <v>1464399</v>
      </c>
      <c r="Z10" s="17">
        <f t="shared" si="4"/>
        <v>2478386</v>
      </c>
      <c r="AA10" s="17">
        <f t="shared" si="4"/>
        <v>2916006</v>
      </c>
      <c r="AB10" s="17">
        <f t="shared" si="4"/>
        <v>2900358</v>
      </c>
      <c r="AC10" s="39"/>
      <c r="AD10" s="39"/>
    </row>
    <row r="11" spans="1:30" s="5" customFormat="1" x14ac:dyDescent="0.25">
      <c r="A11" s="19"/>
      <c r="B11" s="17"/>
      <c r="C11" s="17"/>
      <c r="D11" s="17"/>
      <c r="E11" s="17"/>
      <c r="F11" s="20"/>
      <c r="G11" s="18"/>
      <c r="H11" s="18"/>
      <c r="I11" s="18"/>
      <c r="J11" s="18"/>
      <c r="K11" s="18"/>
      <c r="L11" s="2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30" s="5" customFormat="1" x14ac:dyDescent="0.25">
      <c r="A12" s="19" t="s">
        <v>4</v>
      </c>
      <c r="B12" s="17">
        <v>679843</v>
      </c>
      <c r="C12" s="17">
        <v>760304</v>
      </c>
      <c r="D12" s="17">
        <v>942561</v>
      </c>
      <c r="E12" s="17">
        <v>916681</v>
      </c>
      <c r="F12" s="17">
        <v>925629</v>
      </c>
      <c r="G12" s="37">
        <v>968315</v>
      </c>
      <c r="H12" s="37">
        <v>996131</v>
      </c>
      <c r="I12" s="20">
        <v>1058317</v>
      </c>
      <c r="J12" s="18">
        <v>1190721</v>
      </c>
      <c r="K12" s="18">
        <v>1132532</v>
      </c>
      <c r="L12" s="20">
        <v>1150942</v>
      </c>
      <c r="M12" s="18">
        <v>1172844</v>
      </c>
      <c r="N12" s="18">
        <v>1242943</v>
      </c>
      <c r="O12" s="18">
        <v>1225565</v>
      </c>
      <c r="P12" s="18">
        <v>1257669</v>
      </c>
      <c r="Q12" s="18">
        <v>1271262</v>
      </c>
      <c r="R12" s="18">
        <v>1296457</v>
      </c>
      <c r="S12" s="18">
        <v>1344149</v>
      </c>
      <c r="T12" s="18">
        <v>1406058</v>
      </c>
      <c r="U12" s="18">
        <v>1509963</v>
      </c>
      <c r="V12" s="18">
        <v>1628402</v>
      </c>
      <c r="W12" s="18">
        <v>1838904</v>
      </c>
      <c r="X12" s="18">
        <v>637505</v>
      </c>
      <c r="Y12" s="18">
        <v>1278679</v>
      </c>
      <c r="Z12" s="18">
        <v>1853043</v>
      </c>
      <c r="AA12" s="18">
        <v>2153964</v>
      </c>
      <c r="AB12" s="18">
        <v>2066463</v>
      </c>
    </row>
    <row r="13" spans="1:30" s="5" customFormat="1" x14ac:dyDescent="0.25">
      <c r="A13" s="19"/>
      <c r="B13" s="17"/>
      <c r="C13" s="17"/>
      <c r="D13" s="17"/>
      <c r="E13" s="17"/>
      <c r="F13" s="20"/>
      <c r="G13" s="20"/>
      <c r="H13" s="20"/>
      <c r="I13" s="20"/>
      <c r="J13" s="18"/>
      <c r="K13" s="18"/>
      <c r="L13" s="2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 s="5" customFormat="1" x14ac:dyDescent="0.25">
      <c r="A14" s="19" t="s">
        <v>5</v>
      </c>
      <c r="B14" s="17">
        <v>132690</v>
      </c>
      <c r="C14" s="17">
        <v>108440</v>
      </c>
      <c r="D14" s="17">
        <v>107492</v>
      </c>
      <c r="E14" s="17">
        <v>111158</v>
      </c>
      <c r="F14" s="17">
        <v>97413</v>
      </c>
      <c r="G14" s="20">
        <v>95265</v>
      </c>
      <c r="H14" s="20">
        <v>105623</v>
      </c>
      <c r="I14" s="20">
        <v>116862</v>
      </c>
      <c r="J14" s="18">
        <v>153569</v>
      </c>
      <c r="K14" s="18">
        <v>190650</v>
      </c>
      <c r="L14" s="20">
        <v>236193</v>
      </c>
      <c r="M14" s="18">
        <v>290307</v>
      </c>
      <c r="N14" s="18">
        <v>325191</v>
      </c>
      <c r="O14" s="18">
        <v>378938</v>
      </c>
      <c r="P14" s="18">
        <v>403200</v>
      </c>
      <c r="Q14" s="18">
        <v>399331</v>
      </c>
      <c r="R14" s="18">
        <v>419898</v>
      </c>
      <c r="S14" s="18">
        <v>391409</v>
      </c>
      <c r="T14" s="18">
        <v>372137</v>
      </c>
      <c r="U14" s="18">
        <v>405174</v>
      </c>
      <c r="V14" s="18">
        <v>399969</v>
      </c>
      <c r="W14" s="18">
        <v>395561</v>
      </c>
      <c r="X14" s="18">
        <v>132014</v>
      </c>
      <c r="Y14" s="18">
        <v>67184</v>
      </c>
      <c r="Z14" s="18">
        <v>269611</v>
      </c>
      <c r="AA14" s="18">
        <v>376512</v>
      </c>
      <c r="AB14" s="18">
        <v>399833</v>
      </c>
    </row>
    <row r="15" spans="1:30" s="5" customFormat="1" x14ac:dyDescent="0.25">
      <c r="A15" s="19"/>
      <c r="B15" s="17"/>
      <c r="C15" s="17"/>
      <c r="D15" s="17"/>
      <c r="E15" s="17"/>
      <c r="F15" s="20"/>
      <c r="G15" s="20"/>
      <c r="H15" s="20"/>
      <c r="I15" s="20"/>
      <c r="J15" s="18"/>
      <c r="K15" s="18"/>
      <c r="L15" s="2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30" s="5" customFormat="1" x14ac:dyDescent="0.25">
      <c r="A16" s="19" t="s">
        <v>6</v>
      </c>
      <c r="B16" s="17">
        <f>SUM(B18:B21)</f>
        <v>131397</v>
      </c>
      <c r="C16" s="17">
        <f>SUM(C18:C21)</f>
        <v>197544</v>
      </c>
      <c r="D16" s="17">
        <v>198979</v>
      </c>
      <c r="E16" s="17">
        <v>180632</v>
      </c>
      <c r="F16" s="17">
        <v>179089</v>
      </c>
      <c r="G16" s="17">
        <v>218500</v>
      </c>
      <c r="H16" s="20">
        <v>241925</v>
      </c>
      <c r="I16" s="20">
        <v>233879</v>
      </c>
      <c r="J16" s="18">
        <f>SUM(J18:J21)</f>
        <v>256074</v>
      </c>
      <c r="K16" s="18">
        <f>SUM(K18:K21)</f>
        <v>288894</v>
      </c>
      <c r="L16" s="20">
        <v>284700</v>
      </c>
      <c r="M16" s="18">
        <v>276799</v>
      </c>
      <c r="N16" s="18">
        <f t="shared" ref="N16:Z16" si="5">SUM(N18:N21)</f>
        <v>271315</v>
      </c>
      <c r="O16" s="18">
        <f t="shared" si="5"/>
        <v>253045</v>
      </c>
      <c r="P16" s="18">
        <f t="shared" si="5"/>
        <v>222428</v>
      </c>
      <c r="Q16" s="18">
        <f t="shared" si="5"/>
        <v>235811</v>
      </c>
      <c r="R16" s="18">
        <f t="shared" si="5"/>
        <v>261081</v>
      </c>
      <c r="S16" s="18">
        <f t="shared" si="5"/>
        <v>279332</v>
      </c>
      <c r="T16" s="18">
        <f t="shared" si="5"/>
        <v>294709</v>
      </c>
      <c r="U16" s="18">
        <f t="shared" si="5"/>
        <v>325804</v>
      </c>
      <c r="V16" s="18">
        <f t="shared" si="5"/>
        <v>328369</v>
      </c>
      <c r="W16" s="18">
        <f t="shared" si="5"/>
        <v>320640</v>
      </c>
      <c r="X16" s="18">
        <f t="shared" si="5"/>
        <v>78225</v>
      </c>
      <c r="Y16" s="18">
        <f t="shared" si="5"/>
        <v>86749</v>
      </c>
      <c r="Z16" s="18">
        <f t="shared" si="5"/>
        <v>275755</v>
      </c>
      <c r="AA16" s="18">
        <f>SUM(AA18:AA21)</f>
        <v>272404</v>
      </c>
      <c r="AB16" s="18">
        <f>SUM(AB18:AB21)</f>
        <v>297112</v>
      </c>
    </row>
    <row r="17" spans="1:28" s="5" customFormat="1" x14ac:dyDescent="0.25">
      <c r="A17" s="19"/>
      <c r="B17" s="21"/>
      <c r="C17" s="21"/>
      <c r="D17" s="21"/>
      <c r="E17" s="21"/>
      <c r="F17" s="21"/>
      <c r="G17" s="20"/>
      <c r="H17" s="20"/>
      <c r="I17" s="20"/>
      <c r="J17" s="18"/>
      <c r="K17" s="18"/>
      <c r="L17" s="20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s="5" customFormat="1" x14ac:dyDescent="0.25">
      <c r="A18" s="19" t="s">
        <v>7</v>
      </c>
      <c r="B18" s="17">
        <v>92376</v>
      </c>
      <c r="C18" s="17">
        <v>107610</v>
      </c>
      <c r="D18" s="17">
        <v>135338</v>
      </c>
      <c r="E18" s="17">
        <v>127320</v>
      </c>
      <c r="F18" s="17">
        <v>125859</v>
      </c>
      <c r="G18" s="22">
        <v>149714</v>
      </c>
      <c r="H18" s="20">
        <v>161606</v>
      </c>
      <c r="I18" s="20">
        <v>149773</v>
      </c>
      <c r="J18" s="20">
        <v>175363</v>
      </c>
      <c r="K18" s="20">
        <v>185657</v>
      </c>
      <c r="L18" s="20">
        <v>188436</v>
      </c>
      <c r="M18" s="20">
        <v>184512</v>
      </c>
      <c r="N18" s="20">
        <v>184355</v>
      </c>
      <c r="O18" s="20">
        <v>173507</v>
      </c>
      <c r="P18" s="20">
        <v>145231</v>
      </c>
      <c r="Q18" s="20">
        <v>151315</v>
      </c>
      <c r="R18" s="20">
        <v>177216</v>
      </c>
      <c r="S18" s="20">
        <v>199002</v>
      </c>
      <c r="T18" s="20">
        <v>206470</v>
      </c>
      <c r="U18" s="20">
        <v>217647</v>
      </c>
      <c r="V18" s="20">
        <v>215584</v>
      </c>
      <c r="W18" s="20">
        <v>225037</v>
      </c>
      <c r="X18" s="20">
        <v>55595</v>
      </c>
      <c r="Y18" s="20">
        <v>74290</v>
      </c>
      <c r="Z18" s="20">
        <v>228595</v>
      </c>
      <c r="AA18" s="20">
        <v>215392</v>
      </c>
      <c r="AB18" s="20">
        <v>239114</v>
      </c>
    </row>
    <row r="19" spans="1:28" s="5" customFormat="1" x14ac:dyDescent="0.25">
      <c r="A19" s="19" t="s">
        <v>8</v>
      </c>
      <c r="B19" s="17">
        <v>15531</v>
      </c>
      <c r="C19" s="17">
        <v>35648</v>
      </c>
      <c r="D19" s="17">
        <v>25194</v>
      </c>
      <c r="E19" s="17">
        <v>19214</v>
      </c>
      <c r="F19" s="22">
        <v>14554</v>
      </c>
      <c r="G19" s="22">
        <v>16290</v>
      </c>
      <c r="H19" s="20">
        <v>18090</v>
      </c>
      <c r="I19" s="20">
        <v>19860</v>
      </c>
      <c r="J19" s="20">
        <v>19668</v>
      </c>
      <c r="K19" s="20">
        <v>19895</v>
      </c>
      <c r="L19" s="20">
        <v>18962</v>
      </c>
      <c r="M19" s="20">
        <v>20220</v>
      </c>
      <c r="N19" s="20">
        <v>18857</v>
      </c>
      <c r="O19" s="20">
        <v>19939</v>
      </c>
      <c r="P19" s="20">
        <v>20236</v>
      </c>
      <c r="Q19" s="20">
        <v>19658</v>
      </c>
      <c r="R19" s="20">
        <v>21371</v>
      </c>
      <c r="S19" s="20">
        <v>20528</v>
      </c>
      <c r="T19" s="20">
        <v>20768</v>
      </c>
      <c r="U19" s="20">
        <v>29858</v>
      </c>
      <c r="V19" s="20">
        <v>34255</v>
      </c>
      <c r="W19" s="20">
        <v>24128</v>
      </c>
      <c r="X19" s="20">
        <v>5504</v>
      </c>
      <c r="Y19" s="20">
        <v>4776</v>
      </c>
      <c r="Z19" s="20">
        <v>14938</v>
      </c>
      <c r="AA19" s="20">
        <v>15350</v>
      </c>
      <c r="AB19" s="20">
        <v>17018</v>
      </c>
    </row>
    <row r="20" spans="1:28" s="5" customFormat="1" x14ac:dyDescent="0.25">
      <c r="A20" s="19" t="s">
        <v>9</v>
      </c>
      <c r="B20" s="17">
        <v>9175</v>
      </c>
      <c r="C20" s="17">
        <v>24786</v>
      </c>
      <c r="D20" s="17">
        <v>14832</v>
      </c>
      <c r="E20" s="17">
        <v>12508</v>
      </c>
      <c r="F20" s="22">
        <v>14237</v>
      </c>
      <c r="G20" s="22">
        <v>24303</v>
      </c>
      <c r="H20" s="20">
        <v>24915</v>
      </c>
      <c r="I20" s="20">
        <v>24424</v>
      </c>
      <c r="J20" s="20">
        <v>17564</v>
      </c>
      <c r="K20" s="20">
        <v>17394</v>
      </c>
      <c r="L20" s="20">
        <v>14563</v>
      </c>
      <c r="M20" s="20">
        <v>14588</v>
      </c>
      <c r="N20" s="20">
        <v>13700</v>
      </c>
      <c r="O20" s="20">
        <v>11700</v>
      </c>
      <c r="P20" s="20">
        <v>9672</v>
      </c>
      <c r="Q20" s="20">
        <v>7808</v>
      </c>
      <c r="R20" s="20">
        <v>8692</v>
      </c>
      <c r="S20" s="20">
        <v>9482</v>
      </c>
      <c r="T20" s="20">
        <v>12893</v>
      </c>
      <c r="U20" s="20">
        <v>13699</v>
      </c>
      <c r="V20" s="20">
        <v>13721</v>
      </c>
      <c r="W20" s="20">
        <v>13540</v>
      </c>
      <c r="X20" s="20">
        <v>2788</v>
      </c>
      <c r="Y20" s="20">
        <v>310</v>
      </c>
      <c r="Z20" s="20">
        <v>2679</v>
      </c>
      <c r="AA20" s="20">
        <v>7887</v>
      </c>
      <c r="AB20" s="20">
        <v>8334</v>
      </c>
    </row>
    <row r="21" spans="1:28" s="5" customFormat="1" x14ac:dyDescent="0.25">
      <c r="A21" s="23" t="s">
        <v>10</v>
      </c>
      <c r="B21" s="17">
        <f>1918+401+420+624+811+705+3074+563+1186+3990+623</f>
        <v>14315</v>
      </c>
      <c r="C21" s="17">
        <v>29500</v>
      </c>
      <c r="D21" s="17">
        <f t="shared" ref="D21:I21" si="6">D16-D18-D19-D20</f>
        <v>23615</v>
      </c>
      <c r="E21" s="17">
        <f t="shared" si="6"/>
        <v>21590</v>
      </c>
      <c r="F21" s="17">
        <f t="shared" si="6"/>
        <v>24439</v>
      </c>
      <c r="G21" s="17">
        <f t="shared" si="6"/>
        <v>28193</v>
      </c>
      <c r="H21" s="17">
        <f t="shared" si="6"/>
        <v>37314</v>
      </c>
      <c r="I21" s="17">
        <f t="shared" si="6"/>
        <v>39822</v>
      </c>
      <c r="J21" s="17">
        <v>43479</v>
      </c>
      <c r="K21" s="17">
        <v>65948</v>
      </c>
      <c r="L21" s="17">
        <v>62739</v>
      </c>
      <c r="M21" s="17">
        <v>57479</v>
      </c>
      <c r="N21" s="17">
        <v>54403</v>
      </c>
      <c r="O21" s="17">
        <v>47899</v>
      </c>
      <c r="P21" s="17">
        <v>47289</v>
      </c>
      <c r="Q21" s="17">
        <v>57030</v>
      </c>
      <c r="R21" s="17">
        <v>53802</v>
      </c>
      <c r="S21" s="17">
        <v>50320</v>
      </c>
      <c r="T21" s="17">
        <v>54578</v>
      </c>
      <c r="U21" s="17">
        <v>64600</v>
      </c>
      <c r="V21" s="17">
        <v>64809</v>
      </c>
      <c r="W21" s="17">
        <v>57935</v>
      </c>
      <c r="X21" s="17">
        <v>14338</v>
      </c>
      <c r="Y21" s="17">
        <v>7373</v>
      </c>
      <c r="Z21" s="17">
        <v>29543</v>
      </c>
      <c r="AA21" s="17">
        <v>33775</v>
      </c>
      <c r="AB21" s="17">
        <v>32646</v>
      </c>
    </row>
    <row r="22" spans="1:28" s="5" customFormat="1" x14ac:dyDescent="0.25">
      <c r="A22" s="23"/>
      <c r="B22" s="17"/>
      <c r="C22" s="17"/>
      <c r="D22" s="17"/>
      <c r="E22" s="17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s="5" customFormat="1" x14ac:dyDescent="0.25">
      <c r="A23" s="13" t="s">
        <v>11</v>
      </c>
      <c r="B23" s="17">
        <v>4674</v>
      </c>
      <c r="C23" s="17">
        <v>5126</v>
      </c>
      <c r="D23" s="17">
        <v>5707</v>
      </c>
      <c r="E23" s="17">
        <v>6476</v>
      </c>
      <c r="F23" s="22">
        <v>5223</v>
      </c>
      <c r="G23" s="22">
        <v>5094</v>
      </c>
      <c r="H23" s="20">
        <v>5214</v>
      </c>
      <c r="I23" s="20">
        <v>4296</v>
      </c>
      <c r="J23" s="17">
        <v>5327</v>
      </c>
      <c r="K23" s="17">
        <v>5430</v>
      </c>
      <c r="L23" s="17">
        <v>7211</v>
      </c>
      <c r="M23" s="17">
        <v>5628</v>
      </c>
      <c r="N23" s="17">
        <v>5235</v>
      </c>
      <c r="O23" s="17">
        <v>5779</v>
      </c>
      <c r="P23" s="17">
        <v>6974</v>
      </c>
      <c r="Q23" s="17">
        <v>9873</v>
      </c>
      <c r="R23" s="17">
        <v>8319</v>
      </c>
      <c r="S23" s="17">
        <v>9644</v>
      </c>
      <c r="T23" s="17">
        <v>10455</v>
      </c>
      <c r="U23" s="17">
        <v>9008</v>
      </c>
      <c r="V23" s="17">
        <v>9668</v>
      </c>
      <c r="W23" s="17">
        <v>10420</v>
      </c>
      <c r="X23" s="17">
        <v>2518</v>
      </c>
      <c r="Y23" s="17">
        <v>3814</v>
      </c>
      <c r="Z23" s="17">
        <v>7028</v>
      </c>
      <c r="AA23" s="17">
        <v>10338</v>
      </c>
      <c r="AB23" s="17">
        <v>11805</v>
      </c>
    </row>
    <row r="24" spans="1:28" s="5" customFormat="1" x14ac:dyDescent="0.25">
      <c r="A24" s="23"/>
      <c r="B24" s="17"/>
      <c r="C24" s="17"/>
      <c r="D24" s="17"/>
      <c r="E24" s="17"/>
      <c r="F24" s="20"/>
      <c r="G24" s="20"/>
      <c r="I24" s="20"/>
      <c r="J24" s="18"/>
      <c r="K24" s="18"/>
      <c r="L24" s="20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5" customFormat="1" x14ac:dyDescent="0.25">
      <c r="A25" s="13" t="s">
        <v>12</v>
      </c>
      <c r="B25" s="17">
        <v>5135</v>
      </c>
      <c r="C25" s="17">
        <v>17135</v>
      </c>
      <c r="D25" s="24">
        <v>8996</v>
      </c>
      <c r="E25" s="24">
        <v>8339</v>
      </c>
      <c r="F25" s="22">
        <v>6641</v>
      </c>
      <c r="G25" s="22">
        <v>3900</v>
      </c>
      <c r="H25" s="20">
        <v>3323</v>
      </c>
      <c r="I25" s="20">
        <v>4132</v>
      </c>
      <c r="J25" s="17">
        <v>5774</v>
      </c>
      <c r="K25" s="17">
        <v>6739</v>
      </c>
      <c r="L25" s="17">
        <v>8911</v>
      </c>
      <c r="M25" s="17">
        <v>8864</v>
      </c>
      <c r="N25" s="17">
        <v>8207</v>
      </c>
      <c r="O25" s="17">
        <v>10810</v>
      </c>
      <c r="P25" s="17">
        <v>18063</v>
      </c>
      <c r="Q25" s="17">
        <v>20665</v>
      </c>
      <c r="R25" s="17">
        <v>20944</v>
      </c>
      <c r="S25" s="17">
        <v>19743</v>
      </c>
      <c r="T25" s="17">
        <v>17271</v>
      </c>
      <c r="U25" s="17">
        <v>23216</v>
      </c>
      <c r="V25" s="17">
        <v>24254</v>
      </c>
      <c r="W25" s="17">
        <v>28465</v>
      </c>
      <c r="X25" s="17">
        <v>11309</v>
      </c>
      <c r="Y25" s="17">
        <v>3428</v>
      </c>
      <c r="Z25" s="17">
        <v>15276</v>
      </c>
      <c r="AA25" s="17">
        <v>20814</v>
      </c>
      <c r="AB25" s="17">
        <v>23447</v>
      </c>
    </row>
    <row r="26" spans="1:28" s="5" customFormat="1" x14ac:dyDescent="0.25">
      <c r="A26" s="23"/>
      <c r="B26" s="17"/>
      <c r="C26" s="17"/>
      <c r="D26" s="17"/>
      <c r="E26" s="21"/>
      <c r="F26" s="25"/>
      <c r="G26" s="25"/>
      <c r="H26" s="26"/>
      <c r="I26" s="20"/>
      <c r="J26" s="18"/>
      <c r="K26" s="18"/>
      <c r="L26" s="2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5" customFormat="1" x14ac:dyDescent="0.25">
      <c r="A27" s="23" t="s">
        <v>13</v>
      </c>
      <c r="B27" s="17" t="s">
        <v>1</v>
      </c>
      <c r="C27" s="17" t="s">
        <v>1</v>
      </c>
      <c r="D27" s="17" t="s">
        <v>1</v>
      </c>
      <c r="E27" s="17" t="s">
        <v>1</v>
      </c>
      <c r="F27" s="17" t="s">
        <v>1</v>
      </c>
      <c r="G27" s="17" t="s">
        <v>1</v>
      </c>
      <c r="H27" s="17" t="s">
        <v>1</v>
      </c>
      <c r="I27" s="17" t="s">
        <v>1</v>
      </c>
      <c r="J27" s="17" t="s">
        <v>1</v>
      </c>
      <c r="K27" s="17" t="s">
        <v>1</v>
      </c>
      <c r="L27" s="17" t="s">
        <v>1</v>
      </c>
      <c r="M27" s="17" t="s">
        <v>1</v>
      </c>
      <c r="N27" s="17" t="s">
        <v>1</v>
      </c>
      <c r="O27" s="17" t="s">
        <v>1</v>
      </c>
      <c r="P27" s="17" t="s">
        <v>1</v>
      </c>
      <c r="Q27" s="17" t="s">
        <v>1</v>
      </c>
      <c r="R27" s="17" t="s">
        <v>1</v>
      </c>
      <c r="S27" s="17" t="s">
        <v>1</v>
      </c>
      <c r="T27" s="17" t="s">
        <v>1</v>
      </c>
      <c r="U27" s="17" t="s">
        <v>1</v>
      </c>
      <c r="V27" s="17" t="s">
        <v>1</v>
      </c>
      <c r="W27" s="17" t="s">
        <v>1</v>
      </c>
      <c r="X27" s="17" t="s">
        <v>1</v>
      </c>
      <c r="Y27" s="17"/>
      <c r="Z27" s="17"/>
      <c r="AA27" s="17"/>
      <c r="AB27" s="17"/>
    </row>
    <row r="28" spans="1:28" s="5" customFormat="1" x14ac:dyDescent="0.25">
      <c r="A28" s="23"/>
      <c r="B28" s="17"/>
      <c r="C28" s="17"/>
      <c r="D28" s="17"/>
      <c r="E28" s="17"/>
      <c r="F28" s="22"/>
      <c r="G28" s="20"/>
      <c r="H28" s="20"/>
      <c r="I28" s="20"/>
      <c r="J28" s="18"/>
      <c r="K28" s="18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5" customFormat="1" x14ac:dyDescent="0.25">
      <c r="A29" s="23" t="s">
        <v>14</v>
      </c>
      <c r="B29" s="17">
        <f>+SUM(B31:B33)</f>
        <v>35536</v>
      </c>
      <c r="C29" s="17">
        <f>+SUM(C31:C33)</f>
        <v>58452</v>
      </c>
      <c r="D29" s="17">
        <f t="shared" ref="D29:K29" si="7">SUM(D31:D33)</f>
        <v>58955</v>
      </c>
      <c r="E29" s="17">
        <f t="shared" si="7"/>
        <v>53230</v>
      </c>
      <c r="F29" s="17">
        <f t="shared" si="7"/>
        <v>52371</v>
      </c>
      <c r="G29" s="17">
        <f t="shared" si="7"/>
        <v>59211</v>
      </c>
      <c r="H29" s="17">
        <f t="shared" si="7"/>
        <v>62570</v>
      </c>
      <c r="I29" s="17">
        <f t="shared" si="7"/>
        <v>61177</v>
      </c>
      <c r="J29" s="18">
        <f t="shared" si="7"/>
        <v>67440</v>
      </c>
      <c r="K29" s="18">
        <f t="shared" si="7"/>
        <v>76540</v>
      </c>
      <c r="L29" s="20">
        <f t="shared" ref="L29:R29" si="8">SUM(L31:L33)</f>
        <v>79314</v>
      </c>
      <c r="M29" s="18">
        <f t="shared" si="8"/>
        <v>76655</v>
      </c>
      <c r="N29" s="18">
        <f t="shared" si="8"/>
        <v>68787</v>
      </c>
      <c r="O29" s="18">
        <f t="shared" si="8"/>
        <v>77615</v>
      </c>
      <c r="P29" s="18">
        <f t="shared" si="8"/>
        <v>77751</v>
      </c>
      <c r="Q29" s="18">
        <f t="shared" si="8"/>
        <v>71467</v>
      </c>
      <c r="R29" s="18">
        <f t="shared" si="8"/>
        <v>73482</v>
      </c>
      <c r="S29" s="18">
        <f t="shared" ref="S29:Z29" si="9">SUM(S31:S33)</f>
        <v>78765</v>
      </c>
      <c r="T29" s="18">
        <f t="shared" si="9"/>
        <v>81054</v>
      </c>
      <c r="U29" s="18">
        <f t="shared" si="9"/>
        <v>79750</v>
      </c>
      <c r="V29" s="18">
        <f t="shared" si="9"/>
        <v>82065</v>
      </c>
      <c r="W29" s="18">
        <f t="shared" si="9"/>
        <v>86930</v>
      </c>
      <c r="X29" s="18">
        <f t="shared" si="9"/>
        <v>18833</v>
      </c>
      <c r="Y29" s="18">
        <f t="shared" si="9"/>
        <v>24545</v>
      </c>
      <c r="Z29" s="18">
        <f t="shared" si="9"/>
        <v>57673</v>
      </c>
      <c r="AA29" s="18">
        <f>SUM(AA31:AA33)</f>
        <v>81974</v>
      </c>
      <c r="AB29" s="18">
        <f>SUM(AB31:AB33)</f>
        <v>101698</v>
      </c>
    </row>
    <row r="30" spans="1:28" s="5" customFormat="1" x14ac:dyDescent="0.25">
      <c r="A30" s="23"/>
      <c r="B30" s="21"/>
      <c r="C30" s="21"/>
      <c r="D30" s="21"/>
      <c r="E30" s="21"/>
      <c r="F30" s="20"/>
      <c r="G30" s="20"/>
      <c r="H30" s="20"/>
      <c r="I30" s="20"/>
      <c r="J30" s="18"/>
      <c r="K30" s="18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5" customFormat="1" x14ac:dyDescent="0.25">
      <c r="A31" s="23" t="s">
        <v>15</v>
      </c>
      <c r="B31" s="17">
        <f>22756+2798</f>
        <v>25554</v>
      </c>
      <c r="C31" s="17">
        <f>26634+2752</f>
        <v>29386</v>
      </c>
      <c r="D31" s="17">
        <v>43971</v>
      </c>
      <c r="E31" s="17">
        <v>40845</v>
      </c>
      <c r="F31" s="17">
        <v>41138</v>
      </c>
      <c r="G31" s="18">
        <v>47105</v>
      </c>
      <c r="H31" s="18">
        <v>51549</v>
      </c>
      <c r="I31" s="18">
        <v>50239</v>
      </c>
      <c r="J31" s="18">
        <v>55948</v>
      </c>
      <c r="K31" s="18">
        <v>62967</v>
      </c>
      <c r="L31" s="17">
        <v>67231</v>
      </c>
      <c r="M31" s="17">
        <v>65333</v>
      </c>
      <c r="N31" s="17">
        <v>58299</v>
      </c>
      <c r="O31" s="17">
        <v>66216</v>
      </c>
      <c r="P31" s="17">
        <v>64984</v>
      </c>
      <c r="Q31" s="17">
        <v>58249</v>
      </c>
      <c r="R31" s="17">
        <v>59057</v>
      </c>
      <c r="S31" s="17">
        <v>62612</v>
      </c>
      <c r="T31" s="17">
        <v>65592</v>
      </c>
      <c r="U31" s="17">
        <v>63944</v>
      </c>
      <c r="V31" s="17">
        <v>67495</v>
      </c>
      <c r="W31" s="17">
        <v>71816</v>
      </c>
      <c r="X31" s="17">
        <v>15685</v>
      </c>
      <c r="Y31" s="17">
        <v>21409</v>
      </c>
      <c r="Z31" s="17">
        <v>50154</v>
      </c>
      <c r="AA31" s="17">
        <v>70488</v>
      </c>
      <c r="AB31" s="17">
        <v>88200</v>
      </c>
    </row>
    <row r="32" spans="1:28" s="5" customFormat="1" x14ac:dyDescent="0.25">
      <c r="A32" s="23" t="s">
        <v>16</v>
      </c>
      <c r="B32" s="17">
        <v>6173</v>
      </c>
      <c r="C32" s="17">
        <v>23673</v>
      </c>
      <c r="D32" s="24">
        <v>7779</v>
      </c>
      <c r="E32" s="24">
        <v>5446</v>
      </c>
      <c r="F32" s="22">
        <v>4664</v>
      </c>
      <c r="G32" s="22">
        <v>4182</v>
      </c>
      <c r="H32" s="20">
        <v>4430</v>
      </c>
      <c r="I32" s="20">
        <v>4304</v>
      </c>
      <c r="J32" s="17">
        <v>3755</v>
      </c>
      <c r="K32" s="17">
        <v>3049</v>
      </c>
      <c r="L32" s="17">
        <v>2846</v>
      </c>
      <c r="M32" s="17">
        <v>2511</v>
      </c>
      <c r="N32" s="17">
        <v>1950</v>
      </c>
      <c r="O32" s="17">
        <v>2027</v>
      </c>
      <c r="P32" s="17">
        <v>2092</v>
      </c>
      <c r="Q32" s="17">
        <v>2177</v>
      </c>
      <c r="R32" s="17">
        <v>2022</v>
      </c>
      <c r="S32" s="17">
        <v>2163</v>
      </c>
      <c r="T32" s="17">
        <v>1841</v>
      </c>
      <c r="U32" s="17">
        <v>1849</v>
      </c>
      <c r="V32" s="17">
        <v>1587</v>
      </c>
      <c r="W32" s="17">
        <v>1713</v>
      </c>
      <c r="X32" s="17">
        <v>406</v>
      </c>
      <c r="Y32" s="17">
        <v>131</v>
      </c>
      <c r="Z32" s="17">
        <v>459</v>
      </c>
      <c r="AA32" s="17">
        <v>841</v>
      </c>
      <c r="AB32" s="17">
        <v>908</v>
      </c>
    </row>
    <row r="33" spans="1:28" s="5" customFormat="1" x14ac:dyDescent="0.25">
      <c r="A33" s="23" t="s">
        <v>17</v>
      </c>
      <c r="B33" s="17">
        <f>483+360+998+1968</f>
        <v>3809</v>
      </c>
      <c r="C33" s="17">
        <f>1132+384+1521+2356</f>
        <v>5393</v>
      </c>
      <c r="D33" s="17">
        <v>7205</v>
      </c>
      <c r="E33" s="17">
        <v>6939</v>
      </c>
      <c r="F33" s="17">
        <v>6569</v>
      </c>
      <c r="G33" s="17">
        <v>7924</v>
      </c>
      <c r="H33" s="17">
        <v>6591</v>
      </c>
      <c r="I33" s="17">
        <v>6634</v>
      </c>
      <c r="J33" s="18">
        <v>7737</v>
      </c>
      <c r="K33" s="18">
        <v>10524</v>
      </c>
      <c r="L33" s="17">
        <v>9237</v>
      </c>
      <c r="M33" s="17">
        <v>8811</v>
      </c>
      <c r="N33" s="17">
        <v>8538</v>
      </c>
      <c r="O33" s="17">
        <v>9372</v>
      </c>
      <c r="P33" s="17">
        <v>10675</v>
      </c>
      <c r="Q33" s="17">
        <v>11041</v>
      </c>
      <c r="R33" s="17">
        <v>12403</v>
      </c>
      <c r="S33" s="17">
        <v>13990</v>
      </c>
      <c r="T33" s="17">
        <v>13621</v>
      </c>
      <c r="U33" s="17">
        <v>13957</v>
      </c>
      <c r="V33" s="17">
        <v>12983</v>
      </c>
      <c r="W33" s="17">
        <v>13401</v>
      </c>
      <c r="X33" s="17">
        <v>2742</v>
      </c>
      <c r="Y33" s="17">
        <v>3005</v>
      </c>
      <c r="Z33" s="17">
        <v>7060</v>
      </c>
      <c r="AA33" s="17">
        <v>10645</v>
      </c>
      <c r="AB33" s="17">
        <v>12590</v>
      </c>
    </row>
    <row r="34" spans="1:28" s="5" customFormat="1" x14ac:dyDescent="0.25">
      <c r="A34" s="23"/>
      <c r="B34" s="17"/>
      <c r="C34" s="17"/>
      <c r="D34" s="17"/>
      <c r="E34" s="17"/>
      <c r="F34" s="17"/>
      <c r="G34" s="26"/>
      <c r="H34" s="26"/>
      <c r="I34" s="26"/>
      <c r="J34" s="26"/>
      <c r="K34" s="26"/>
      <c r="L34" s="2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s="5" customFormat="1" x14ac:dyDescent="0.25">
      <c r="A35" s="27" t="s">
        <v>18</v>
      </c>
      <c r="B35" s="17">
        <v>10093</v>
      </c>
      <c r="C35" s="17">
        <v>373</v>
      </c>
      <c r="D35" s="17">
        <v>1464</v>
      </c>
      <c r="E35" s="17">
        <v>1075</v>
      </c>
      <c r="F35" s="24">
        <v>807</v>
      </c>
      <c r="G35" s="24">
        <v>815</v>
      </c>
      <c r="H35" s="20">
        <v>2737</v>
      </c>
      <c r="I35" s="20">
        <v>1407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s="5" customFormat="1" x14ac:dyDescent="0.25">
      <c r="A36" s="27"/>
      <c r="B36" s="17"/>
      <c r="C36" s="17"/>
      <c r="D36" s="17"/>
      <c r="E36" s="17"/>
      <c r="F36" s="20"/>
      <c r="G36" s="20"/>
      <c r="H36" s="20"/>
      <c r="I36" s="20"/>
      <c r="J36" s="18"/>
      <c r="K36" s="18"/>
      <c r="L36" s="20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s="5" customFormat="1" ht="15" x14ac:dyDescent="0.25">
      <c r="A37" s="13" t="s">
        <v>19</v>
      </c>
      <c r="B37" s="17">
        <v>385205</v>
      </c>
      <c r="C37" s="17">
        <v>605178</v>
      </c>
      <c r="D37" s="17">
        <v>907611</v>
      </c>
      <c r="E37" s="17">
        <v>840337</v>
      </c>
      <c r="F37" s="24">
        <v>865419</v>
      </c>
      <c r="G37" s="24">
        <v>1132596</v>
      </c>
      <c r="H37" s="20">
        <v>1099773</v>
      </c>
      <c r="I37" s="20">
        <v>1135843</v>
      </c>
      <c r="J37" s="18">
        <v>1336994</v>
      </c>
      <c r="K37" s="18">
        <v>1179504</v>
      </c>
      <c r="L37" s="36">
        <v>1092263</v>
      </c>
      <c r="M37" s="18">
        <v>922349</v>
      </c>
      <c r="N37" s="18">
        <v>909619</v>
      </c>
      <c r="O37" s="18">
        <v>1125481</v>
      </c>
      <c r="P37" s="18">
        <v>1320083</v>
      </c>
      <c r="Q37" s="18">
        <v>1265268</v>
      </c>
      <c r="R37" s="18">
        <v>1423797</v>
      </c>
      <c r="S37" s="18">
        <v>1568702</v>
      </c>
      <c r="T37" s="18">
        <v>1655562</v>
      </c>
      <c r="U37" s="18">
        <v>1923274</v>
      </c>
      <c r="V37" s="18">
        <v>1845873</v>
      </c>
      <c r="W37" s="18">
        <v>1552346</v>
      </c>
      <c r="X37" s="18">
        <v>449271</v>
      </c>
      <c r="Y37" s="18">
        <v>70766</v>
      </c>
      <c r="Z37" s="18">
        <v>853504</v>
      </c>
      <c r="AA37" s="18">
        <v>1265734</v>
      </c>
      <c r="AB37" s="18">
        <v>1252632</v>
      </c>
    </row>
    <row r="38" spans="1:28" s="5" customFormat="1" ht="14.4" thickBot="1" x14ac:dyDescent="0.3">
      <c r="A38" s="6"/>
      <c r="B38" s="28"/>
      <c r="C38" s="28"/>
      <c r="D38" s="28"/>
      <c r="E38" s="28"/>
      <c r="F38" s="6"/>
      <c r="G38" s="6"/>
      <c r="H38" s="6"/>
      <c r="I38" s="6"/>
      <c r="J38" s="6"/>
      <c r="K38" s="6"/>
      <c r="L38" s="2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s="5" customFormat="1" x14ac:dyDescent="0.25">
      <c r="A39" s="2" t="s">
        <v>21</v>
      </c>
      <c r="L39" s="34"/>
    </row>
    <row r="40" spans="1:28" s="5" customFormat="1" x14ac:dyDescent="0.25">
      <c r="A40" s="29"/>
      <c r="F40" s="5" t="s">
        <v>20</v>
      </c>
      <c r="L40" s="34"/>
    </row>
    <row r="41" spans="1:28" s="5" customFormat="1" x14ac:dyDescent="0.25">
      <c r="A41" s="29"/>
      <c r="L41" s="34"/>
    </row>
    <row r="42" spans="1:28" s="5" customFormat="1" x14ac:dyDescent="0.25">
      <c r="A42" s="29"/>
      <c r="L42" s="34"/>
    </row>
    <row r="43" spans="1:28" s="5" customFormat="1" x14ac:dyDescent="0.25">
      <c r="A43" s="29"/>
      <c r="L43" s="34"/>
    </row>
    <row r="44" spans="1:28" s="5" customFormat="1" x14ac:dyDescent="0.25">
      <c r="A44" s="29"/>
      <c r="L44" s="34"/>
    </row>
    <row r="45" spans="1:28" s="5" customFormat="1" x14ac:dyDescent="0.25">
      <c r="A45" s="29"/>
      <c r="L45" s="34"/>
    </row>
    <row r="46" spans="1:28" s="5" customFormat="1" x14ac:dyDescent="0.25">
      <c r="A46" s="30"/>
      <c r="L46" s="34"/>
    </row>
    <row r="47" spans="1:28" s="5" customFormat="1" x14ac:dyDescent="0.25">
      <c r="A47" s="31"/>
      <c r="L47" s="34"/>
    </row>
    <row r="48" spans="1:28" s="5" customFormat="1" x14ac:dyDescent="0.25">
      <c r="A48" s="29"/>
      <c r="L48" s="34"/>
    </row>
  </sheetData>
  <mergeCells count="3">
    <mergeCell ref="B5:E5"/>
    <mergeCell ref="AA4:AB4"/>
    <mergeCell ref="L4:M4"/>
  </mergeCells>
  <printOptions horizontalCentered="1"/>
  <pageMargins left="1" right="1" top="1" bottom="1" header="0.5" footer="0.5"/>
  <pageSetup scale="66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Jamaica</vt:lpstr>
      <vt:lpstr>Jamaica!Print_Area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2021-08-23T14:26:32Z</cp:lastPrinted>
  <dcterms:created xsi:type="dcterms:W3CDTF">2012-07-05T16:10:54Z</dcterms:created>
  <dcterms:modified xsi:type="dcterms:W3CDTF">2025-08-11T23:14:38Z</dcterms:modified>
</cp:coreProperties>
</file>