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3 - Environment Statistics\Tourism\"/>
    </mc:Choice>
  </mc:AlternateContent>
  <xr:revisionPtr revIDLastSave="0" documentId="8_{F4F3EB7D-37CD-4DE8-80B6-D407972BB12A}" xr6:coauthVersionLast="47" xr6:coauthVersionMax="47" xr10:uidLastSave="{00000000-0000-0000-0000-000000000000}"/>
  <bookViews>
    <workbookView xWindow="-108" yWindow="-108" windowWidth="23256" windowHeight="12456" xr2:uid="{8C8800FD-6781-4380-8B78-99A2B995E030}"/>
  </bookViews>
  <sheets>
    <sheet name="Lucia" sheetId="1" r:id="rId1"/>
  </sheets>
  <definedNames>
    <definedName name="_xlnm.Print_Area" localSheetId="0">Lucia!$A$1:$X$41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1" l="1"/>
  <c r="AB8" i="1"/>
  <c r="X8" i="1"/>
  <c r="X32" i="1"/>
  <c r="Y32" i="1"/>
  <c r="Z32" i="1"/>
  <c r="AA32" i="1"/>
  <c r="AA8" i="1" s="1"/>
  <c r="W32" i="1"/>
  <c r="Y16" i="1"/>
  <c r="Y10" i="1" s="1"/>
  <c r="Y8" i="1" s="1"/>
  <c r="Z16" i="1"/>
  <c r="Z10" i="1" s="1"/>
  <c r="Z8" i="1" s="1"/>
  <c r="AA16" i="1"/>
  <c r="AA10" i="1"/>
  <c r="F32" i="1"/>
  <c r="G32" i="1"/>
  <c r="G8" i="1" s="1"/>
  <c r="H32" i="1"/>
  <c r="I32" i="1"/>
  <c r="J32" i="1"/>
  <c r="K32" i="1"/>
  <c r="L32" i="1"/>
  <c r="M32" i="1"/>
  <c r="Q32" i="1"/>
  <c r="P32" i="1"/>
  <c r="O32" i="1"/>
  <c r="N32" i="1"/>
  <c r="V32" i="1"/>
  <c r="U32" i="1"/>
  <c r="T32" i="1"/>
  <c r="S32" i="1"/>
  <c r="R32" i="1"/>
  <c r="L16" i="1"/>
  <c r="L10" i="1"/>
  <c r="L8" i="1"/>
  <c r="Q16" i="1"/>
  <c r="Q10" i="1" s="1"/>
  <c r="Q8" i="1" s="1"/>
  <c r="J16" i="1"/>
  <c r="K16" i="1"/>
  <c r="K10" i="1"/>
  <c r="K8" i="1"/>
  <c r="M16" i="1"/>
  <c r="M10" i="1"/>
  <c r="M8" i="1"/>
  <c r="N16" i="1"/>
  <c r="N10" i="1" s="1"/>
  <c r="N8" i="1" s="1"/>
  <c r="O16" i="1"/>
  <c r="O10" i="1" s="1"/>
  <c r="O8" i="1" s="1"/>
  <c r="P16" i="1"/>
  <c r="P10" i="1"/>
  <c r="P8" i="1"/>
  <c r="R16" i="1"/>
  <c r="R10" i="1" s="1"/>
  <c r="R8" i="1" s="1"/>
  <c r="S16" i="1"/>
  <c r="T16" i="1"/>
  <c r="U16" i="1"/>
  <c r="U10" i="1"/>
  <c r="U8" i="1"/>
  <c r="V16" i="1"/>
  <c r="V10" i="1"/>
  <c r="V8" i="1"/>
  <c r="W16" i="1"/>
  <c r="W10" i="1" s="1"/>
  <c r="W8" i="1" s="1"/>
  <c r="X16" i="1"/>
  <c r="H16" i="1"/>
  <c r="H10" i="1"/>
  <c r="H8" i="1" s="1"/>
  <c r="S10" i="1"/>
  <c r="S8" i="1"/>
  <c r="T10" i="1"/>
  <c r="T8" i="1"/>
  <c r="X10" i="1"/>
  <c r="E32" i="1"/>
  <c r="D32" i="1"/>
  <c r="C32" i="1"/>
  <c r="B32" i="1"/>
  <c r="C23" i="1"/>
  <c r="I16" i="1"/>
  <c r="I10" i="1"/>
  <c r="I8" i="1"/>
  <c r="G16" i="1"/>
  <c r="G10" i="1"/>
  <c r="F16" i="1"/>
  <c r="F10" i="1" s="1"/>
  <c r="F8" i="1" s="1"/>
  <c r="E16" i="1"/>
  <c r="E10" i="1"/>
  <c r="E8" i="1" s="1"/>
  <c r="D16" i="1"/>
  <c r="C16" i="1"/>
  <c r="C10" i="1"/>
  <c r="C8" i="1"/>
  <c r="B16" i="1"/>
  <c r="B10" i="1"/>
  <c r="B8" i="1"/>
  <c r="J10" i="1"/>
  <c r="J8" i="1" s="1"/>
  <c r="D10" i="1"/>
  <c r="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rrodney</author>
  </authors>
  <commentList>
    <comment ref="D27" authorId="0" shapeId="0" xr:uid="{4E1D28AF-2D80-48F7-B1D0-BBA9BCC23C39}">
      <text>
        <r>
          <rPr>
            <b/>
            <sz val="8"/>
            <color indexed="81"/>
            <rFont val="Tahoma"/>
            <family val="2"/>
          </rPr>
          <t>rrodney:</t>
        </r>
        <r>
          <rPr>
            <sz val="8"/>
            <color indexed="81"/>
            <rFont val="Tahoma"/>
            <family val="2"/>
          </rPr>
          <t xml:space="preserve">
Figures from Saint Lucia's Annual Statistics
</t>
        </r>
      </text>
    </comment>
  </commentList>
</comments>
</file>

<file path=xl/sharedStrings.xml><?xml version="1.0" encoding="utf-8"?>
<sst xmlns="http://schemas.openxmlformats.org/spreadsheetml/2006/main" count="103" uniqueCount="27">
  <si>
    <t>(No.of Persons)</t>
  </si>
  <si>
    <t xml:space="preserve">            …</t>
  </si>
  <si>
    <t>…</t>
  </si>
  <si>
    <t xml:space="preserve">             …</t>
  </si>
  <si>
    <t>TOTAL VISITOR ARRIVALS</t>
  </si>
  <si>
    <t xml:space="preserve">   TOTAL STAY-OVER ARRIVALS</t>
  </si>
  <si>
    <t xml:space="preserve">              United States</t>
  </si>
  <si>
    <t xml:space="preserve">              Canada</t>
  </si>
  <si>
    <t xml:space="preserve">              Europe</t>
  </si>
  <si>
    <t xml:space="preserve">                  United Kingdom</t>
  </si>
  <si>
    <t xml:space="preserve">                  Germany</t>
  </si>
  <si>
    <t xml:space="preserve">                  France</t>
  </si>
  <si>
    <t xml:space="preserve">                  Other Europe</t>
  </si>
  <si>
    <t>CARIBBEAN</t>
  </si>
  <si>
    <t xml:space="preserve">     CARICOM</t>
  </si>
  <si>
    <t xml:space="preserve">     OTHER CARIBBEAN</t>
  </si>
  <si>
    <t xml:space="preserve">  LATIN AMERICA</t>
  </si>
  <si>
    <t xml:space="preserve">  OTHER</t>
  </si>
  <si>
    <t xml:space="preserve">     STAY-OVER ARRIVALS BY SEA</t>
  </si>
  <si>
    <t xml:space="preserve">     EXCURSIONIST</t>
  </si>
  <si>
    <t xml:space="preserve">     CRUISESHIP VISITORS</t>
  </si>
  <si>
    <t xml:space="preserve">      </t>
  </si>
  <si>
    <t>YACHT ARRIVALS</t>
  </si>
  <si>
    <r>
      <t xml:space="preserve">SOURCES </t>
    </r>
    <r>
      <rPr>
        <i/>
        <sz val="10"/>
        <rFont val="Arial"/>
        <family val="2"/>
      </rPr>
      <t>:    The Central Statistical Office of Saint Lucia and The Caribbean Tourism Organization</t>
    </r>
  </si>
  <si>
    <t>2024p</t>
  </si>
  <si>
    <t>NUMBER OF VISITOR ARRIVALS TO SAINT LUCIA :1990, 1995, 2000 - 2024</t>
  </si>
  <si>
    <r>
      <t xml:space="preserve">NOTE </t>
    </r>
    <r>
      <rPr>
        <i/>
        <sz val="10"/>
        <rFont val="Arial"/>
        <family val="2"/>
      </rPr>
      <t>:    p-preliminary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</si>
</sst>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_(* #,##0.00_);_(* \(#,##0.00\);_(* &quot;-&quot;??_);_(@_)"/>
    <numFmt numFmtId="172" formatCode="_(* #,##0_);_(* \(#,##0\);_(* &quot;-&quot;??_);_(@_)"/>
  </numFmts>
  <fonts count="12" x14ac:knownFonts="1">
    <font>
      <sz val="12"/>
      <name val="Arial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Fill="1" applyAlignment="1">
      <alignment vertical="center"/>
    </xf>
    <xf numFmtId="172" fontId="4" fillId="0" borderId="0" xfId="1" applyNumberFormat="1" applyFont="1" applyFill="1" applyBorder="1" applyAlignment="1">
      <alignment horizontal="center" vertical="center"/>
    </xf>
    <xf numFmtId="172" fontId="4" fillId="0" borderId="0" xfId="1" applyNumberFormat="1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Fill="1"/>
    <xf numFmtId="0" fontId="3" fillId="0" borderId="0" xfId="0" applyFont="1" applyBorder="1"/>
    <xf numFmtId="172" fontId="3" fillId="0" borderId="0" xfId="1" applyNumberFormat="1" applyFont="1" applyFill="1" applyBorder="1"/>
    <xf numFmtId="172" fontId="4" fillId="0" borderId="0" xfId="1" applyNumberFormat="1" applyFont="1" applyFill="1" applyBorder="1"/>
    <xf numFmtId="172" fontId="4" fillId="0" borderId="0" xfId="1" applyNumberFormat="1" applyFont="1" applyFill="1"/>
    <xf numFmtId="172" fontId="4" fillId="0" borderId="0" xfId="1" applyNumberFormat="1" applyFont="1"/>
    <xf numFmtId="0" fontId="4" fillId="0" borderId="0" xfId="0" applyFont="1" applyBorder="1" applyAlignment="1">
      <alignment horizontal="left" indent="1"/>
    </xf>
    <xf numFmtId="172" fontId="4" fillId="0" borderId="0" xfId="1" applyNumberFormat="1" applyFont="1" applyFill="1" applyBorder="1" applyAlignment="1">
      <alignment horizontal="right"/>
    </xf>
    <xf numFmtId="172" fontId="5" fillId="0" borderId="0" xfId="1" applyNumberFormat="1" applyFont="1" applyFill="1"/>
    <xf numFmtId="0" fontId="4" fillId="0" borderId="5" xfId="0" applyFont="1" applyBorder="1"/>
    <xf numFmtId="0" fontId="4" fillId="0" borderId="5" xfId="0" applyFont="1" applyFill="1" applyBorder="1"/>
    <xf numFmtId="0" fontId="8" fillId="0" borderId="0" xfId="0" applyFont="1" applyAlignment="1">
      <alignment horizontal="left" indent="4"/>
    </xf>
    <xf numFmtId="0" fontId="8" fillId="0" borderId="0" xfId="0" applyFont="1" applyFill="1" applyAlignment="1">
      <alignment horizontal="left" indent="4"/>
    </xf>
    <xf numFmtId="0" fontId="4" fillId="0" borderId="0" xfId="0" applyFont="1" applyAlignment="1">
      <alignment horizontal="left" indent="7"/>
    </xf>
    <xf numFmtId="3" fontId="4" fillId="0" borderId="0" xfId="1" applyNumberFormat="1" applyFont="1" applyFill="1" applyBorder="1"/>
    <xf numFmtId="0" fontId="2" fillId="0" borderId="0" xfId="0" applyFont="1" applyAlignment="1"/>
    <xf numFmtId="0" fontId="3" fillId="0" borderId="4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34A3-64FD-4E7C-B455-E8EEA1FE9841}">
  <sheetPr transitionEvaluation="1"/>
  <dimension ref="A2:AB53"/>
  <sheetViews>
    <sheetView tabSelected="1" zoomScaleNormal="100" workbookViewId="0"/>
  </sheetViews>
  <sheetFormatPr defaultColWidth="8.90625" defaultRowHeight="13.8" x14ac:dyDescent="0.25"/>
  <cols>
    <col min="1" max="1" width="29.08984375" style="1" customWidth="1"/>
    <col min="2" max="12" width="8.36328125" style="1" customWidth="1"/>
    <col min="13" max="13" width="9.81640625" style="1" customWidth="1"/>
    <col min="14" max="14" width="9.90625" style="1" customWidth="1"/>
    <col min="15" max="17" width="8.36328125" style="1" customWidth="1"/>
    <col min="18" max="18" width="9.54296875" style="1" customWidth="1"/>
    <col min="19" max="19" width="10" style="1" customWidth="1"/>
    <col min="20" max="20" width="9.6328125" style="1" customWidth="1"/>
    <col min="21" max="21" width="9.54296875" style="1" customWidth="1"/>
    <col min="22" max="22" width="10.453125" style="1" customWidth="1"/>
    <col min="23" max="23" width="10.1796875" style="1" customWidth="1"/>
    <col min="24" max="24" width="8.36328125" style="1" customWidth="1"/>
    <col min="25" max="28" width="10.1796875" style="1" customWidth="1"/>
    <col min="29" max="16384" width="8.90625" style="1"/>
  </cols>
  <sheetData>
    <row r="2" spans="1:28" s="5" customFormat="1" ht="17.399999999999999" x14ac:dyDescent="0.3">
      <c r="A2" s="30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28" s="5" customFormat="1" x14ac:dyDescent="0.25">
      <c r="A3" s="6"/>
      <c r="B3" s="6"/>
      <c r="C3" s="6"/>
    </row>
    <row r="4" spans="1:28" s="7" customFormat="1" ht="14.4" thickBot="1" x14ac:dyDescent="0.3">
      <c r="B4" s="5"/>
      <c r="C4" s="5"/>
      <c r="L4" s="34"/>
      <c r="M4" s="34"/>
      <c r="AA4" s="34" t="s">
        <v>0</v>
      </c>
      <c r="AB4" s="34"/>
    </row>
    <row r="5" spans="1:28" s="7" customFormat="1" x14ac:dyDescent="0.25">
      <c r="A5" s="8"/>
      <c r="B5" s="33"/>
      <c r="C5" s="33"/>
      <c r="D5" s="33"/>
      <c r="E5" s="33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7" customFormat="1" x14ac:dyDescent="0.25">
      <c r="A6" s="10"/>
      <c r="B6" s="11">
        <v>1990</v>
      </c>
      <c r="C6" s="11">
        <v>1995</v>
      </c>
      <c r="D6" s="11">
        <v>2000</v>
      </c>
      <c r="E6" s="11">
        <v>2001</v>
      </c>
      <c r="F6" s="11">
        <v>2002</v>
      </c>
      <c r="G6" s="12">
        <v>2003</v>
      </c>
      <c r="H6" s="12">
        <v>2004</v>
      </c>
      <c r="I6" s="12">
        <v>2005</v>
      </c>
      <c r="J6" s="12">
        <v>2006</v>
      </c>
      <c r="K6" s="12">
        <v>2007</v>
      </c>
      <c r="L6" s="12">
        <v>2008</v>
      </c>
      <c r="M6" s="12">
        <v>2009</v>
      </c>
      <c r="N6" s="12">
        <v>2010</v>
      </c>
      <c r="O6" s="12">
        <v>2011</v>
      </c>
      <c r="P6" s="12">
        <v>2012</v>
      </c>
      <c r="Q6" s="12">
        <v>2013</v>
      </c>
      <c r="R6" s="12">
        <v>2014</v>
      </c>
      <c r="S6" s="12">
        <v>2015</v>
      </c>
      <c r="T6" s="12">
        <v>2016</v>
      </c>
      <c r="U6" s="12">
        <v>2017</v>
      </c>
      <c r="V6" s="12">
        <v>2018</v>
      </c>
      <c r="W6" s="12">
        <v>2019</v>
      </c>
      <c r="X6" s="12">
        <v>2020</v>
      </c>
      <c r="Y6" s="12">
        <v>2021</v>
      </c>
      <c r="Z6" s="12">
        <v>2022</v>
      </c>
      <c r="AA6" s="12">
        <v>2023</v>
      </c>
      <c r="AB6" s="31" t="s">
        <v>24</v>
      </c>
    </row>
    <row r="7" spans="1:28" s="7" customFormat="1" x14ac:dyDescent="0.25">
      <c r="A7" s="13"/>
      <c r="B7" s="14"/>
      <c r="C7" s="14"/>
      <c r="D7" s="15"/>
      <c r="E7" s="15"/>
      <c r="F7" s="15"/>
      <c r="G7" s="15"/>
    </row>
    <row r="8" spans="1:28" s="5" customFormat="1" x14ac:dyDescent="0.25">
      <c r="A8" s="16" t="s">
        <v>4</v>
      </c>
      <c r="B8" s="17">
        <f>+B10+B32</f>
        <v>253308</v>
      </c>
      <c r="C8" s="17">
        <f>+C10+C32</f>
        <v>410627</v>
      </c>
      <c r="D8" s="17">
        <f>+D10+D32</f>
        <v>726254</v>
      </c>
      <c r="E8" s="17">
        <f>+E10+E32</f>
        <v>746859</v>
      </c>
      <c r="F8" s="17">
        <f>+F10+F32</f>
        <v>673871</v>
      </c>
      <c r="G8" s="17">
        <f t="shared" ref="G8:M8" si="0">+G10+G32</f>
        <v>700998</v>
      </c>
      <c r="H8" s="17">
        <f t="shared" si="0"/>
        <v>815963</v>
      </c>
      <c r="I8" s="17">
        <f t="shared" si="0"/>
        <v>746832</v>
      </c>
      <c r="J8" s="17">
        <f t="shared" si="0"/>
        <v>695299</v>
      </c>
      <c r="K8" s="17">
        <f t="shared" si="0"/>
        <v>931694</v>
      </c>
      <c r="L8" s="17">
        <f t="shared" si="0"/>
        <v>946743</v>
      </c>
      <c r="M8" s="17">
        <f t="shared" si="0"/>
        <v>1014734</v>
      </c>
      <c r="N8" s="17">
        <f t="shared" ref="N8:V8" si="1">SUM(N10,N32)</f>
        <v>1015645</v>
      </c>
      <c r="O8" s="17">
        <f t="shared" si="1"/>
        <v>961605</v>
      </c>
      <c r="P8" s="17">
        <f t="shared" si="1"/>
        <v>931239</v>
      </c>
      <c r="Q8" s="17">
        <f t="shared" si="1"/>
        <v>937561</v>
      </c>
      <c r="R8" s="17">
        <f t="shared" si="1"/>
        <v>1034332</v>
      </c>
      <c r="S8" s="17">
        <f t="shared" si="1"/>
        <v>1097213</v>
      </c>
      <c r="T8" s="17">
        <f t="shared" si="1"/>
        <v>1011019</v>
      </c>
      <c r="U8" s="17">
        <f t="shared" si="1"/>
        <v>1114756</v>
      </c>
      <c r="V8" s="17">
        <f t="shared" si="1"/>
        <v>1198663</v>
      </c>
      <c r="W8" s="17">
        <f t="shared" ref="W8:AB8" si="2">SUM(W10,W32,W36)</f>
        <v>1296623</v>
      </c>
      <c r="X8" s="17">
        <f t="shared" si="2"/>
        <v>458943</v>
      </c>
      <c r="Y8" s="17">
        <f t="shared" si="2"/>
        <v>301511</v>
      </c>
      <c r="Z8" s="17">
        <f t="shared" si="2"/>
        <v>736955</v>
      </c>
      <c r="AA8" s="17">
        <f t="shared" si="2"/>
        <v>1047293</v>
      </c>
      <c r="AB8" s="17">
        <f t="shared" si="2"/>
        <v>435659</v>
      </c>
    </row>
    <row r="9" spans="1:28" s="7" customFormat="1" x14ac:dyDescent="0.25">
      <c r="A9" s="13"/>
      <c r="B9" s="18"/>
      <c r="C9" s="18"/>
      <c r="D9" s="19"/>
      <c r="E9" s="19"/>
      <c r="F9" s="19"/>
      <c r="G9" s="19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15" customFormat="1" x14ac:dyDescent="0.25">
      <c r="A10" s="14" t="s">
        <v>5</v>
      </c>
      <c r="B10" s="18">
        <f>+B12+B14+B16+B23+B28+B30</f>
        <v>149224</v>
      </c>
      <c r="C10" s="18">
        <f>+C12+C14+C16+C23+C28+C30</f>
        <v>231037</v>
      </c>
      <c r="D10" s="18">
        <f t="shared" ref="D10:M10" si="3">+D12+D14+D16+D23+D30</f>
        <v>269850</v>
      </c>
      <c r="E10" s="18">
        <f t="shared" si="3"/>
        <v>250132</v>
      </c>
      <c r="F10" s="18">
        <f t="shared" si="3"/>
        <v>253463</v>
      </c>
      <c r="G10" s="18">
        <f>+G12+G14+G16+G23+G30</f>
        <v>276948</v>
      </c>
      <c r="H10" s="18">
        <f>+H12+H14+H16+H23+H30</f>
        <v>298431</v>
      </c>
      <c r="I10" s="18">
        <f t="shared" si="3"/>
        <v>317939</v>
      </c>
      <c r="J10" s="18">
        <f t="shared" si="3"/>
        <v>302510</v>
      </c>
      <c r="K10" s="18">
        <f t="shared" si="3"/>
        <v>287409</v>
      </c>
      <c r="L10" s="18">
        <f>+L12+L14+L16+L23+L30</f>
        <v>295761</v>
      </c>
      <c r="M10" s="18">
        <f t="shared" si="3"/>
        <v>278464</v>
      </c>
      <c r="N10" s="18">
        <f t="shared" ref="N10:X10" si="4">+N12+N14+N16+N23+N30</f>
        <v>305937</v>
      </c>
      <c r="O10" s="18">
        <f>+O12+O14+O16+O23+O30</f>
        <v>287639</v>
      </c>
      <c r="P10" s="18">
        <f t="shared" si="4"/>
        <v>306801</v>
      </c>
      <c r="Q10" s="18">
        <f>+Q12+Q14+Q16+Q23+Q30</f>
        <v>295570</v>
      </c>
      <c r="R10" s="18">
        <f t="shared" si="4"/>
        <v>338158</v>
      </c>
      <c r="S10" s="18">
        <f t="shared" si="4"/>
        <v>344908</v>
      </c>
      <c r="T10" s="18">
        <f t="shared" si="4"/>
        <v>347872</v>
      </c>
      <c r="U10" s="18">
        <f t="shared" si="4"/>
        <v>386127</v>
      </c>
      <c r="V10" s="18">
        <f t="shared" si="4"/>
        <v>394780</v>
      </c>
      <c r="W10" s="18">
        <f t="shared" si="4"/>
        <v>423196</v>
      </c>
      <c r="X10" s="18">
        <f t="shared" si="4"/>
        <v>130695</v>
      </c>
      <c r="Y10" s="18">
        <f>+Y12+Y14+Y16+Y23+Y30</f>
        <v>199183</v>
      </c>
      <c r="Z10" s="18">
        <f>+Z12+Z14+Z16+Z23+Z30</f>
        <v>356237</v>
      </c>
      <c r="AA10" s="18">
        <f>+AA12+AA14+AA16+AA23+AA30</f>
        <v>380791</v>
      </c>
      <c r="AB10" s="18">
        <f>+AB12+AB14+AB16+AB23+AB30</f>
        <v>435659</v>
      </c>
    </row>
    <row r="11" spans="1:28" s="7" customFormat="1" x14ac:dyDescent="0.25">
      <c r="A11" s="13"/>
      <c r="B11" s="18"/>
      <c r="C11" s="18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7" customFormat="1" x14ac:dyDescent="0.25">
      <c r="A12" s="21" t="s">
        <v>6</v>
      </c>
      <c r="B12" s="29">
        <v>44154</v>
      </c>
      <c r="C12" s="18">
        <v>84377</v>
      </c>
      <c r="D12" s="18">
        <v>97532</v>
      </c>
      <c r="E12" s="18">
        <v>91248</v>
      </c>
      <c r="F12" s="18">
        <v>94044</v>
      </c>
      <c r="G12" s="18">
        <v>98078</v>
      </c>
      <c r="H12" s="19">
        <v>107089</v>
      </c>
      <c r="I12" s="20">
        <v>112557</v>
      </c>
      <c r="J12" s="20">
        <v>117450</v>
      </c>
      <c r="K12" s="20">
        <v>113433</v>
      </c>
      <c r="L12" s="20">
        <v>108596</v>
      </c>
      <c r="M12" s="20">
        <v>98685</v>
      </c>
      <c r="N12" s="20">
        <v>129085</v>
      </c>
      <c r="O12" s="20">
        <v>123599</v>
      </c>
      <c r="P12" s="20">
        <v>115065</v>
      </c>
      <c r="Q12" s="20">
        <v>128331</v>
      </c>
      <c r="R12" s="20">
        <v>142746</v>
      </c>
      <c r="S12" s="20">
        <v>152738</v>
      </c>
      <c r="T12" s="20">
        <v>157576</v>
      </c>
      <c r="U12" s="20">
        <v>168223</v>
      </c>
      <c r="V12" s="20">
        <v>175073</v>
      </c>
      <c r="W12" s="20">
        <v>191179</v>
      </c>
      <c r="X12" s="20">
        <v>67888</v>
      </c>
      <c r="Y12" s="20">
        <v>152248</v>
      </c>
      <c r="Z12" s="20">
        <v>210166</v>
      </c>
      <c r="AA12" s="20">
        <v>205703</v>
      </c>
      <c r="AB12" s="20">
        <v>247191</v>
      </c>
    </row>
    <row r="13" spans="1:28" s="7" customFormat="1" x14ac:dyDescent="0.25">
      <c r="A13" s="21"/>
      <c r="B13" s="18"/>
      <c r="C13" s="18"/>
      <c r="D13" s="19"/>
      <c r="E13" s="19"/>
      <c r="F13" s="19"/>
      <c r="G13" s="19"/>
      <c r="H13" s="19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7" customFormat="1" x14ac:dyDescent="0.25">
      <c r="A14" s="21" t="s">
        <v>7</v>
      </c>
      <c r="B14" s="29">
        <v>14810</v>
      </c>
      <c r="C14" s="18">
        <v>11243</v>
      </c>
      <c r="D14" s="18">
        <v>14968</v>
      </c>
      <c r="E14" s="18">
        <v>12213</v>
      </c>
      <c r="F14" s="18">
        <v>12927</v>
      </c>
      <c r="G14" s="18">
        <v>13494</v>
      </c>
      <c r="H14" s="19">
        <v>15315</v>
      </c>
      <c r="I14" s="20">
        <v>16506</v>
      </c>
      <c r="J14" s="20">
        <v>17491</v>
      </c>
      <c r="K14" s="20">
        <v>18640</v>
      </c>
      <c r="L14" s="20">
        <v>26279</v>
      </c>
      <c r="M14" s="20">
        <v>28563</v>
      </c>
      <c r="N14" s="20">
        <v>32154</v>
      </c>
      <c r="O14" s="20">
        <v>35359</v>
      </c>
      <c r="P14" s="20">
        <v>37709</v>
      </c>
      <c r="Q14" s="20">
        <v>35985</v>
      </c>
      <c r="R14" s="20">
        <v>41502</v>
      </c>
      <c r="S14" s="20">
        <v>38677</v>
      </c>
      <c r="T14" s="20">
        <v>37772</v>
      </c>
      <c r="U14" s="20">
        <v>42578</v>
      </c>
      <c r="V14" s="20">
        <v>40213</v>
      </c>
      <c r="W14" s="20">
        <v>40872</v>
      </c>
      <c r="X14" s="20">
        <v>15272</v>
      </c>
      <c r="Y14" s="20">
        <v>4978</v>
      </c>
      <c r="Z14" s="20">
        <v>20914</v>
      </c>
      <c r="AA14" s="20">
        <v>36175</v>
      </c>
      <c r="AB14" s="20">
        <v>35709</v>
      </c>
    </row>
    <row r="15" spans="1:28" s="7" customFormat="1" x14ac:dyDescent="0.25">
      <c r="A15" s="21"/>
      <c r="B15" s="18"/>
      <c r="C15" s="18"/>
      <c r="D15" s="19"/>
      <c r="E15" s="19"/>
      <c r="F15" s="19"/>
      <c r="G15" s="19"/>
      <c r="H15" s="19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7" customFormat="1" x14ac:dyDescent="0.25">
      <c r="A16" s="21" t="s">
        <v>8</v>
      </c>
      <c r="B16" s="18">
        <f>SUM(B18:B21)</f>
        <v>43845</v>
      </c>
      <c r="C16" s="18">
        <f>SUM(C18:C21)</f>
        <v>85580</v>
      </c>
      <c r="D16" s="18">
        <f t="shared" ref="D16:AA16" si="5">SUM(D18:D21)</f>
        <v>98869</v>
      </c>
      <c r="E16" s="18">
        <f t="shared" si="5"/>
        <v>82601</v>
      </c>
      <c r="F16" s="18">
        <f t="shared" si="5"/>
        <v>76698</v>
      </c>
      <c r="G16" s="18">
        <f t="shared" si="5"/>
        <v>90193</v>
      </c>
      <c r="H16" s="18">
        <f>SUM(H18:H21)</f>
        <v>97955</v>
      </c>
      <c r="I16" s="18">
        <f t="shared" si="5"/>
        <v>100085</v>
      </c>
      <c r="J16" s="18">
        <f t="shared" si="5"/>
        <v>85565</v>
      </c>
      <c r="K16" s="18">
        <f t="shared" si="5"/>
        <v>88828</v>
      </c>
      <c r="L16" s="18">
        <f>SUM(L18:L21)</f>
        <v>96871</v>
      </c>
      <c r="M16" s="18">
        <f t="shared" si="5"/>
        <v>86819</v>
      </c>
      <c r="N16" s="18">
        <f t="shared" si="5"/>
        <v>85695</v>
      </c>
      <c r="O16" s="18">
        <f t="shared" si="5"/>
        <v>88774</v>
      </c>
      <c r="P16" s="18">
        <f t="shared" si="5"/>
        <v>93400</v>
      </c>
      <c r="Q16" s="18">
        <f>SUM(Q18:Q21)</f>
        <v>88492</v>
      </c>
      <c r="R16" s="18">
        <f t="shared" si="5"/>
        <v>93653</v>
      </c>
      <c r="S16" s="18">
        <f t="shared" si="5"/>
        <v>85486</v>
      </c>
      <c r="T16" s="18">
        <f t="shared" si="5"/>
        <v>80169</v>
      </c>
      <c r="U16" s="18">
        <f t="shared" si="5"/>
        <v>92611</v>
      </c>
      <c r="V16" s="18">
        <f t="shared" si="5"/>
        <v>95988</v>
      </c>
      <c r="W16" s="18">
        <f t="shared" si="5"/>
        <v>101018</v>
      </c>
      <c r="X16" s="18">
        <f t="shared" si="5"/>
        <v>33457</v>
      </c>
      <c r="Y16" s="18">
        <f>SUM(Y18:Y21)</f>
        <v>35273</v>
      </c>
      <c r="Z16" s="18">
        <f t="shared" si="5"/>
        <v>90714</v>
      </c>
      <c r="AA16" s="18">
        <f t="shared" si="5"/>
        <v>88100</v>
      </c>
      <c r="AB16" s="18">
        <v>91482</v>
      </c>
    </row>
    <row r="17" spans="1:28" s="7" customFormat="1" x14ac:dyDescent="0.25">
      <c r="A17" s="21"/>
      <c r="B17" s="18"/>
      <c r="C17" s="18"/>
      <c r="D17" s="19"/>
      <c r="E17" s="19"/>
      <c r="F17" s="19"/>
      <c r="G17" s="19"/>
      <c r="H17" s="19"/>
      <c r="I17" s="20"/>
      <c r="J17" s="20"/>
      <c r="K17" s="20"/>
      <c r="L17" s="20">
        <v>101129</v>
      </c>
      <c r="M17" s="20"/>
      <c r="N17" s="20">
        <v>85697</v>
      </c>
      <c r="O17" s="20"/>
      <c r="P17" s="20"/>
      <c r="Q17" s="20">
        <v>88487</v>
      </c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s="7" customFormat="1" x14ac:dyDescent="0.25">
      <c r="A18" s="21" t="s">
        <v>9</v>
      </c>
      <c r="B18" s="18">
        <v>26957</v>
      </c>
      <c r="C18" s="18">
        <v>54557</v>
      </c>
      <c r="D18" s="18">
        <v>73433</v>
      </c>
      <c r="E18" s="18">
        <v>67046</v>
      </c>
      <c r="F18" s="18">
        <v>63277</v>
      </c>
      <c r="G18" s="22">
        <v>75426</v>
      </c>
      <c r="H18" s="19">
        <v>81370</v>
      </c>
      <c r="I18" s="20">
        <v>84725</v>
      </c>
      <c r="J18" s="20">
        <v>73312</v>
      </c>
      <c r="K18" s="20">
        <v>79180</v>
      </c>
      <c r="L18" s="22">
        <v>83693</v>
      </c>
      <c r="M18" s="22">
        <v>71853</v>
      </c>
      <c r="N18" s="22">
        <v>67417</v>
      </c>
      <c r="O18" s="22">
        <v>71635</v>
      </c>
      <c r="P18" s="22">
        <v>75677</v>
      </c>
      <c r="Q18" s="22">
        <v>70868</v>
      </c>
      <c r="R18" s="22">
        <v>73960</v>
      </c>
      <c r="S18" s="22">
        <v>68175</v>
      </c>
      <c r="T18" s="22">
        <v>64514</v>
      </c>
      <c r="U18" s="22">
        <v>72580</v>
      </c>
      <c r="V18" s="22">
        <v>76142</v>
      </c>
      <c r="W18" s="22">
        <v>81007</v>
      </c>
      <c r="X18" s="22">
        <v>27778</v>
      </c>
      <c r="Y18" s="22">
        <v>33316</v>
      </c>
      <c r="Z18" s="22">
        <v>82489</v>
      </c>
      <c r="AA18" s="22">
        <v>77531</v>
      </c>
      <c r="AB18" s="2" t="s">
        <v>3</v>
      </c>
    </row>
    <row r="19" spans="1:28" s="7" customFormat="1" x14ac:dyDescent="0.25">
      <c r="A19" s="21" t="s">
        <v>10</v>
      </c>
      <c r="B19" s="18">
        <v>7316</v>
      </c>
      <c r="C19" s="18">
        <v>12518</v>
      </c>
      <c r="D19" s="18">
        <v>7292</v>
      </c>
      <c r="E19" s="19">
        <v>4818</v>
      </c>
      <c r="F19" s="18">
        <v>3929</v>
      </c>
      <c r="G19" s="22">
        <v>3582</v>
      </c>
      <c r="H19" s="19">
        <v>3382</v>
      </c>
      <c r="I19" s="20">
        <v>3318</v>
      </c>
      <c r="J19" s="20">
        <v>2569</v>
      </c>
      <c r="K19" s="20">
        <v>1592</v>
      </c>
      <c r="L19" s="22">
        <v>1823</v>
      </c>
      <c r="M19" s="22">
        <v>2416</v>
      </c>
      <c r="N19" s="22">
        <v>4142</v>
      </c>
      <c r="O19" s="22">
        <v>3063</v>
      </c>
      <c r="P19" s="22">
        <v>3165</v>
      </c>
      <c r="Q19" s="22">
        <v>3316</v>
      </c>
      <c r="R19" s="22">
        <v>3622</v>
      </c>
      <c r="S19" s="22">
        <v>2963</v>
      </c>
      <c r="T19" s="22">
        <v>2272</v>
      </c>
      <c r="U19" s="22">
        <v>2848</v>
      </c>
      <c r="V19" s="22">
        <v>2132</v>
      </c>
      <c r="W19" s="22">
        <v>2109</v>
      </c>
      <c r="X19" s="22">
        <v>1123</v>
      </c>
      <c r="Y19" s="32"/>
      <c r="Z19" s="22"/>
      <c r="AA19" s="22"/>
      <c r="AB19" s="22"/>
    </row>
    <row r="20" spans="1:28" s="7" customFormat="1" x14ac:dyDescent="0.25">
      <c r="A20" s="21" t="s">
        <v>11</v>
      </c>
      <c r="B20" s="18">
        <v>3079</v>
      </c>
      <c r="C20" s="18"/>
      <c r="D20" s="19">
        <v>10992</v>
      </c>
      <c r="E20" s="19">
        <v>5091</v>
      </c>
      <c r="F20" s="22">
        <v>3405</v>
      </c>
      <c r="G20" s="22">
        <v>6017</v>
      </c>
      <c r="H20" s="19">
        <v>7682</v>
      </c>
      <c r="I20" s="22">
        <v>7241</v>
      </c>
      <c r="J20" s="22">
        <v>3764</v>
      </c>
      <c r="K20" s="22">
        <v>3642</v>
      </c>
      <c r="L20" s="22">
        <v>4271</v>
      </c>
      <c r="M20" s="22">
        <v>5356</v>
      </c>
      <c r="N20" s="22">
        <v>5822</v>
      </c>
      <c r="O20" s="22">
        <v>7002</v>
      </c>
      <c r="P20" s="22">
        <v>5467</v>
      </c>
      <c r="Q20" s="22">
        <v>5464</v>
      </c>
      <c r="R20" s="22">
        <v>6032</v>
      </c>
      <c r="S20" s="22">
        <v>5698</v>
      </c>
      <c r="T20" s="22">
        <v>4440</v>
      </c>
      <c r="U20" s="22">
        <v>7012</v>
      </c>
      <c r="V20" s="22">
        <v>8224</v>
      </c>
      <c r="W20" s="22">
        <v>8050</v>
      </c>
      <c r="X20" s="22">
        <v>1944</v>
      </c>
      <c r="Y20" s="22">
        <v>475</v>
      </c>
      <c r="Z20" s="22">
        <v>2908</v>
      </c>
      <c r="AA20" s="22">
        <v>4382</v>
      </c>
      <c r="AB20" s="2" t="s">
        <v>3</v>
      </c>
    </row>
    <row r="21" spans="1:28" s="7" customFormat="1" x14ac:dyDescent="0.25">
      <c r="A21" s="21" t="s">
        <v>12</v>
      </c>
      <c r="B21" s="18">
        <v>6493</v>
      </c>
      <c r="C21" s="18">
        <v>18505</v>
      </c>
      <c r="D21" s="18">
        <v>7152</v>
      </c>
      <c r="E21" s="19">
        <v>5646</v>
      </c>
      <c r="F21" s="19">
        <v>6087</v>
      </c>
      <c r="G21" s="22">
        <v>5168</v>
      </c>
      <c r="H21" s="19">
        <v>5521</v>
      </c>
      <c r="I21" s="20">
        <v>4801</v>
      </c>
      <c r="J21" s="20">
        <v>5920</v>
      </c>
      <c r="K21" s="20">
        <v>4414</v>
      </c>
      <c r="L21" s="22">
        <v>7084</v>
      </c>
      <c r="M21" s="22">
        <v>7194</v>
      </c>
      <c r="N21" s="22">
        <v>8314</v>
      </c>
      <c r="O21" s="22">
        <v>7074</v>
      </c>
      <c r="P21" s="22">
        <v>9091</v>
      </c>
      <c r="Q21" s="22">
        <v>8844</v>
      </c>
      <c r="R21" s="22">
        <v>10039</v>
      </c>
      <c r="S21" s="22">
        <v>8650</v>
      </c>
      <c r="T21" s="22">
        <v>8943</v>
      </c>
      <c r="U21" s="22">
        <v>10171</v>
      </c>
      <c r="V21" s="22">
        <v>9490</v>
      </c>
      <c r="W21" s="22">
        <v>9852</v>
      </c>
      <c r="X21" s="22">
        <v>2612</v>
      </c>
      <c r="Y21" s="22">
        <v>1482</v>
      </c>
      <c r="Z21" s="22">
        <v>5317</v>
      </c>
      <c r="AA21" s="22">
        <v>6187</v>
      </c>
      <c r="AB21" s="2" t="s">
        <v>3</v>
      </c>
    </row>
    <row r="22" spans="1:28" s="7" customFormat="1" x14ac:dyDescent="0.25">
      <c r="A22" s="21"/>
      <c r="B22" s="18"/>
      <c r="C22" s="18"/>
      <c r="D22" s="19"/>
      <c r="E22" s="19"/>
      <c r="F22" s="19"/>
      <c r="G22" s="19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s="7" customFormat="1" x14ac:dyDescent="0.25">
      <c r="A23" s="21" t="s">
        <v>13</v>
      </c>
      <c r="B23" s="29">
        <v>42249</v>
      </c>
      <c r="C23" s="18">
        <f>SUM(C25:C26)</f>
        <v>46073</v>
      </c>
      <c r="D23" s="18">
        <v>54595</v>
      </c>
      <c r="E23" s="18">
        <v>61047</v>
      </c>
      <c r="F23" s="18">
        <v>66409</v>
      </c>
      <c r="G23" s="22">
        <v>70543</v>
      </c>
      <c r="H23" s="19">
        <v>74242</v>
      </c>
      <c r="I23" s="20">
        <v>84729</v>
      </c>
      <c r="J23" s="20">
        <v>78464</v>
      </c>
      <c r="K23" s="20">
        <v>59049</v>
      </c>
      <c r="L23" s="22">
        <v>59757</v>
      </c>
      <c r="M23" s="22">
        <v>60183</v>
      </c>
      <c r="N23" s="22">
        <v>53998</v>
      </c>
      <c r="O23" s="22">
        <v>35279</v>
      </c>
      <c r="P23" s="22">
        <v>56067</v>
      </c>
      <c r="Q23" s="22">
        <v>37465</v>
      </c>
      <c r="R23" s="22">
        <v>55484</v>
      </c>
      <c r="S23" s="22">
        <v>62745</v>
      </c>
      <c r="T23" s="22">
        <v>67226</v>
      </c>
      <c r="U23" s="22">
        <v>76349</v>
      </c>
      <c r="V23" s="22">
        <v>77548</v>
      </c>
      <c r="W23" s="22">
        <v>83493</v>
      </c>
      <c r="X23" s="22">
        <v>12567</v>
      </c>
      <c r="Y23" s="22">
        <v>5464</v>
      </c>
      <c r="Z23" s="22">
        <v>30908</v>
      </c>
      <c r="AA23" s="22">
        <v>46062</v>
      </c>
      <c r="AB23" s="22">
        <v>54095</v>
      </c>
    </row>
    <row r="24" spans="1:28" s="7" customFormat="1" x14ac:dyDescent="0.25">
      <c r="A24" s="21"/>
      <c r="B24" s="18"/>
      <c r="C24" s="18"/>
      <c r="D24" s="19"/>
      <c r="E24" s="19"/>
      <c r="F24" s="19"/>
      <c r="G24" s="19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s="7" customFormat="1" x14ac:dyDescent="0.25">
      <c r="A25" s="21" t="s">
        <v>14</v>
      </c>
      <c r="B25" s="18">
        <v>25550</v>
      </c>
      <c r="C25" s="18">
        <v>27338</v>
      </c>
      <c r="D25" s="18">
        <v>33650</v>
      </c>
      <c r="E25" s="18" t="s">
        <v>1</v>
      </c>
      <c r="F25" s="22" t="s">
        <v>2</v>
      </c>
      <c r="G25" s="22" t="s">
        <v>2</v>
      </c>
      <c r="H25" s="22" t="s">
        <v>2</v>
      </c>
      <c r="I25" s="22" t="s">
        <v>2</v>
      </c>
      <c r="J25" s="22" t="s">
        <v>2</v>
      </c>
      <c r="K25" s="22" t="s">
        <v>2</v>
      </c>
      <c r="L25" s="22" t="s">
        <v>2</v>
      </c>
      <c r="M25" s="22" t="s">
        <v>2</v>
      </c>
      <c r="N25" s="22" t="s">
        <v>2</v>
      </c>
      <c r="O25" s="22" t="s">
        <v>2</v>
      </c>
      <c r="P25" s="22" t="s">
        <v>2</v>
      </c>
      <c r="Q25" s="22" t="s">
        <v>2</v>
      </c>
      <c r="R25" s="22" t="s">
        <v>2</v>
      </c>
      <c r="S25" s="22" t="s">
        <v>2</v>
      </c>
      <c r="T25" s="22" t="s">
        <v>2</v>
      </c>
      <c r="U25" s="22" t="s">
        <v>2</v>
      </c>
      <c r="V25" s="22" t="s">
        <v>2</v>
      </c>
      <c r="W25" s="22" t="s">
        <v>2</v>
      </c>
      <c r="X25" s="22" t="s">
        <v>2</v>
      </c>
      <c r="Y25" s="22" t="s">
        <v>2</v>
      </c>
      <c r="Z25" s="22" t="s">
        <v>2</v>
      </c>
      <c r="AA25" s="22" t="s">
        <v>2</v>
      </c>
      <c r="AB25" s="22" t="s">
        <v>2</v>
      </c>
    </row>
    <row r="26" spans="1:28" s="7" customFormat="1" x14ac:dyDescent="0.25">
      <c r="A26" s="21" t="s">
        <v>15</v>
      </c>
      <c r="B26" s="3">
        <v>16699</v>
      </c>
      <c r="C26" s="18">
        <v>18735</v>
      </c>
      <c r="D26" s="18" t="s">
        <v>1</v>
      </c>
      <c r="E26" s="18" t="s">
        <v>1</v>
      </c>
      <c r="F26" s="22" t="s">
        <v>2</v>
      </c>
      <c r="G26" s="22" t="s">
        <v>2</v>
      </c>
      <c r="H26" s="22" t="s">
        <v>2</v>
      </c>
      <c r="I26" s="22" t="s">
        <v>2</v>
      </c>
      <c r="J26" s="22" t="s">
        <v>2</v>
      </c>
      <c r="K26" s="22" t="s">
        <v>2</v>
      </c>
      <c r="L26" s="22" t="s">
        <v>2</v>
      </c>
      <c r="M26" s="22" t="s">
        <v>2</v>
      </c>
      <c r="N26" s="22" t="s">
        <v>2</v>
      </c>
      <c r="O26" s="22" t="s">
        <v>2</v>
      </c>
      <c r="P26" s="22" t="s">
        <v>2</v>
      </c>
      <c r="Q26" s="22" t="s">
        <v>2</v>
      </c>
      <c r="R26" s="22" t="s">
        <v>2</v>
      </c>
      <c r="S26" s="22" t="s">
        <v>2</v>
      </c>
      <c r="T26" s="22" t="s">
        <v>2</v>
      </c>
      <c r="U26" s="22" t="s">
        <v>2</v>
      </c>
      <c r="V26" s="22" t="s">
        <v>2</v>
      </c>
      <c r="W26" s="22" t="s">
        <v>2</v>
      </c>
      <c r="X26" s="22" t="s">
        <v>2</v>
      </c>
      <c r="Y26" s="22" t="s">
        <v>2</v>
      </c>
      <c r="Z26" s="22" t="s">
        <v>2</v>
      </c>
      <c r="AA26" s="22" t="s">
        <v>2</v>
      </c>
      <c r="AB26" s="22" t="s">
        <v>2</v>
      </c>
    </row>
    <row r="27" spans="1:28" s="7" customFormat="1" x14ac:dyDescent="0.25">
      <c r="A27" s="21"/>
      <c r="B27" s="18"/>
      <c r="C27" s="18"/>
      <c r="D27" s="23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s="7" customFormat="1" x14ac:dyDescent="0.25">
      <c r="A28" s="21" t="s">
        <v>16</v>
      </c>
      <c r="B28" s="18">
        <v>1243</v>
      </c>
      <c r="C28" s="18">
        <v>1265</v>
      </c>
      <c r="D28" s="22">
        <v>1055</v>
      </c>
      <c r="E28" s="22" t="s">
        <v>2</v>
      </c>
      <c r="F28" s="22" t="s">
        <v>2</v>
      </c>
      <c r="G28" s="22" t="s">
        <v>2</v>
      </c>
      <c r="H28" s="22" t="s">
        <v>2</v>
      </c>
      <c r="I28" s="22" t="s">
        <v>2</v>
      </c>
      <c r="J28" s="22" t="s">
        <v>2</v>
      </c>
      <c r="K28" s="22" t="s">
        <v>2</v>
      </c>
      <c r="L28" s="22" t="s">
        <v>2</v>
      </c>
      <c r="M28" s="22" t="s">
        <v>2</v>
      </c>
      <c r="N28" s="22" t="s">
        <v>2</v>
      </c>
      <c r="O28" s="22" t="s">
        <v>2</v>
      </c>
      <c r="P28" s="22" t="s">
        <v>2</v>
      </c>
      <c r="Q28" s="22" t="s">
        <v>2</v>
      </c>
      <c r="R28" s="22" t="s">
        <v>2</v>
      </c>
      <c r="S28" s="22" t="s">
        <v>2</v>
      </c>
      <c r="T28" s="22" t="s">
        <v>2</v>
      </c>
      <c r="U28" s="22" t="s">
        <v>2</v>
      </c>
      <c r="V28" s="22" t="s">
        <v>2</v>
      </c>
      <c r="W28" s="22" t="s">
        <v>2</v>
      </c>
      <c r="X28" s="22" t="s">
        <v>2</v>
      </c>
      <c r="Y28" s="22" t="s">
        <v>2</v>
      </c>
      <c r="Z28" s="22" t="s">
        <v>2</v>
      </c>
      <c r="AA28" s="22" t="s">
        <v>2</v>
      </c>
      <c r="AB28" s="22" t="s">
        <v>2</v>
      </c>
    </row>
    <row r="29" spans="1:28" s="7" customFormat="1" x14ac:dyDescent="0.25">
      <c r="A29" s="21"/>
      <c r="B29" s="18"/>
      <c r="C29" s="18"/>
      <c r="D29" s="19"/>
      <c r="E29" s="19"/>
      <c r="F29" s="19"/>
      <c r="G29" s="19"/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s="7" customFormat="1" x14ac:dyDescent="0.25">
      <c r="A30" s="21" t="s">
        <v>17</v>
      </c>
      <c r="B30" s="18">
        <v>2923</v>
      </c>
      <c r="C30" s="18">
        <v>2499</v>
      </c>
      <c r="D30" s="19">
        <v>3886</v>
      </c>
      <c r="E30" s="19">
        <v>3023</v>
      </c>
      <c r="F30" s="18">
        <v>3385</v>
      </c>
      <c r="G30" s="18">
        <v>4640</v>
      </c>
      <c r="H30" s="19">
        <v>3830</v>
      </c>
      <c r="I30" s="20">
        <v>4062</v>
      </c>
      <c r="J30" s="20">
        <v>3540</v>
      </c>
      <c r="K30" s="20">
        <v>7459</v>
      </c>
      <c r="L30" s="20">
        <v>4258</v>
      </c>
      <c r="M30" s="20">
        <v>4214</v>
      </c>
      <c r="N30" s="20">
        <v>5005</v>
      </c>
      <c r="O30" s="20">
        <v>4628</v>
      </c>
      <c r="P30" s="20">
        <v>4560</v>
      </c>
      <c r="Q30" s="20">
        <v>5297</v>
      </c>
      <c r="R30" s="20">
        <v>4773</v>
      </c>
      <c r="S30" s="20">
        <v>5262</v>
      </c>
      <c r="T30" s="20">
        <v>5129</v>
      </c>
      <c r="U30" s="20">
        <v>6366</v>
      </c>
      <c r="V30" s="20">
        <v>5958</v>
      </c>
      <c r="W30" s="20">
        <v>6634</v>
      </c>
      <c r="X30" s="20">
        <v>1511</v>
      </c>
      <c r="Y30" s="20">
        <v>1220</v>
      </c>
      <c r="Z30" s="20">
        <v>3535.000000000025</v>
      </c>
      <c r="AA30" s="20">
        <v>4751</v>
      </c>
      <c r="AB30" s="20">
        <v>7182.0000000000164</v>
      </c>
    </row>
    <row r="31" spans="1:28" s="7" customFormat="1" x14ac:dyDescent="0.25">
      <c r="A31" s="21"/>
      <c r="B31" s="18"/>
      <c r="C31" s="18"/>
      <c r="D31" s="19"/>
      <c r="E31" s="19"/>
      <c r="F31" s="19"/>
      <c r="G31" s="19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s="7" customFormat="1" x14ac:dyDescent="0.25">
      <c r="A32" s="13" t="s">
        <v>18</v>
      </c>
      <c r="B32" s="18">
        <f>+B36+B38</f>
        <v>104084</v>
      </c>
      <c r="C32" s="18">
        <f>+C36+C38</f>
        <v>179590</v>
      </c>
      <c r="D32" s="18">
        <f>+D36+D38</f>
        <v>456404</v>
      </c>
      <c r="E32" s="18">
        <f>+E36+E38</f>
        <v>496727</v>
      </c>
      <c r="F32" s="18">
        <f>SUM(F34:F38)</f>
        <v>420408</v>
      </c>
      <c r="G32" s="18">
        <f t="shared" ref="G32:Q32" si="6">SUM(G34:G38)</f>
        <v>424050</v>
      </c>
      <c r="H32" s="18">
        <f t="shared" si="6"/>
        <v>517532</v>
      </c>
      <c r="I32" s="18">
        <f t="shared" si="6"/>
        <v>428893</v>
      </c>
      <c r="J32" s="18">
        <f t="shared" si="6"/>
        <v>392789</v>
      </c>
      <c r="K32" s="18">
        <f t="shared" si="6"/>
        <v>644285</v>
      </c>
      <c r="L32" s="18">
        <f t="shared" si="6"/>
        <v>650982</v>
      </c>
      <c r="M32" s="18">
        <f t="shared" si="6"/>
        <v>736270</v>
      </c>
      <c r="N32" s="18">
        <f t="shared" si="6"/>
        <v>709708</v>
      </c>
      <c r="O32" s="18">
        <f t="shared" si="6"/>
        <v>673966</v>
      </c>
      <c r="P32" s="18">
        <f t="shared" si="6"/>
        <v>624438</v>
      </c>
      <c r="Q32" s="18">
        <f t="shared" si="6"/>
        <v>641991</v>
      </c>
      <c r="R32" s="18">
        <f>SUM(R34:R38)</f>
        <v>696174</v>
      </c>
      <c r="S32" s="18">
        <f>SUM(S34:S38)</f>
        <v>752305</v>
      </c>
      <c r="T32" s="18">
        <f>SUM(T34:T38)</f>
        <v>663147</v>
      </c>
      <c r="U32" s="18">
        <f>SUM(U34:U38)</f>
        <v>728629</v>
      </c>
      <c r="V32" s="18">
        <f>SUM(V34:V38)</f>
        <v>803883</v>
      </c>
      <c r="W32" s="18">
        <f>SUM(W34,W38)</f>
        <v>864448</v>
      </c>
      <c r="X32" s="18">
        <f>SUM(X34,X38)</f>
        <v>324292</v>
      </c>
      <c r="Y32" s="18">
        <f>SUM(Y34,Y38)</f>
        <v>98276</v>
      </c>
      <c r="Z32" s="18">
        <f>SUM(Z34,Z38)</f>
        <v>372826</v>
      </c>
      <c r="AA32" s="18">
        <f>SUM(AA34,AA38)</f>
        <v>655275</v>
      </c>
      <c r="AB32" s="2" t="s">
        <v>3</v>
      </c>
    </row>
    <row r="33" spans="1:28" s="7" customFormat="1" x14ac:dyDescent="0.25">
      <c r="A33" s="13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s="7" customFormat="1" x14ac:dyDescent="0.25">
      <c r="A34" s="13" t="s">
        <v>22</v>
      </c>
      <c r="B34" s="18"/>
      <c r="C34" s="18"/>
      <c r="D34" s="18"/>
      <c r="E34" s="18"/>
      <c r="F34" s="18">
        <v>25516</v>
      </c>
      <c r="G34" s="18">
        <v>17993</v>
      </c>
      <c r="H34" s="18">
        <v>24812</v>
      </c>
      <c r="I34" s="18">
        <v>26988</v>
      </c>
      <c r="J34" s="18">
        <v>26145</v>
      </c>
      <c r="K34" s="18">
        <v>26163</v>
      </c>
      <c r="L34" s="18">
        <v>22422</v>
      </c>
      <c r="M34" s="18">
        <v>31997</v>
      </c>
      <c r="N34" s="18">
        <v>32052</v>
      </c>
      <c r="O34" s="18">
        <v>33139</v>
      </c>
      <c r="P34" s="18">
        <v>42173</v>
      </c>
      <c r="Q34" s="18">
        <v>39646</v>
      </c>
      <c r="R34" s="18">
        <v>47196</v>
      </c>
      <c r="S34" s="18">
        <v>65831</v>
      </c>
      <c r="T34" s="18">
        <v>63243</v>
      </c>
      <c r="U34" s="18">
        <v>50197</v>
      </c>
      <c r="V34" s="18">
        <v>63596</v>
      </c>
      <c r="W34" s="18">
        <v>66272</v>
      </c>
      <c r="X34" s="18">
        <v>26407</v>
      </c>
      <c r="Y34" s="18">
        <v>4666</v>
      </c>
      <c r="Z34" s="18">
        <v>22904</v>
      </c>
      <c r="AA34" s="18">
        <v>40295</v>
      </c>
      <c r="AB34" s="2" t="s">
        <v>3</v>
      </c>
    </row>
    <row r="35" spans="1:28" s="7" customFormat="1" x14ac:dyDescent="0.25">
      <c r="A35" s="13"/>
      <c r="B35" s="18"/>
      <c r="C35" s="18"/>
      <c r="D35" s="19"/>
      <c r="E35" s="19"/>
      <c r="F35" s="19"/>
      <c r="G35" s="19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s="7" customFormat="1" x14ac:dyDescent="0.25">
      <c r="A36" s="13" t="s">
        <v>19</v>
      </c>
      <c r="B36" s="18">
        <v>2136</v>
      </c>
      <c r="C36" s="18">
        <v>10019</v>
      </c>
      <c r="D36" s="19">
        <v>12853</v>
      </c>
      <c r="E36" s="18">
        <v>6815</v>
      </c>
      <c r="F36" s="18">
        <v>7712</v>
      </c>
      <c r="G36" s="22">
        <v>12817</v>
      </c>
      <c r="H36" s="22">
        <v>11441</v>
      </c>
      <c r="I36" s="20">
        <v>7541</v>
      </c>
      <c r="J36" s="20">
        <v>7051</v>
      </c>
      <c r="K36" s="20">
        <v>7777</v>
      </c>
      <c r="L36" s="22">
        <v>8880</v>
      </c>
      <c r="M36" s="22">
        <v>4967</v>
      </c>
      <c r="N36" s="22">
        <v>7613</v>
      </c>
      <c r="O36" s="22">
        <v>10523</v>
      </c>
      <c r="P36" s="22">
        <v>10371</v>
      </c>
      <c r="Q36" s="22">
        <v>8227</v>
      </c>
      <c r="R36" s="22">
        <v>7526</v>
      </c>
      <c r="S36" s="22">
        <v>9080</v>
      </c>
      <c r="T36" s="22">
        <v>12483</v>
      </c>
      <c r="U36" s="22">
        <v>9215</v>
      </c>
      <c r="V36" s="22">
        <v>9981</v>
      </c>
      <c r="W36" s="22">
        <v>8979</v>
      </c>
      <c r="X36" s="22">
        <v>3956</v>
      </c>
      <c r="Y36" s="22">
        <v>4052</v>
      </c>
      <c r="Z36" s="22">
        <v>7892</v>
      </c>
      <c r="AA36" s="22">
        <v>11227</v>
      </c>
      <c r="AB36" s="2" t="s">
        <v>3</v>
      </c>
    </row>
    <row r="37" spans="1:28" s="7" customFormat="1" x14ac:dyDescent="0.25">
      <c r="A37" s="13"/>
      <c r="B37" s="18"/>
      <c r="C37" s="18"/>
      <c r="D37" s="19"/>
      <c r="E37" s="19"/>
      <c r="F37" s="19"/>
      <c r="G37" s="19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s="7" customFormat="1" x14ac:dyDescent="0.25">
      <c r="A38" s="13" t="s">
        <v>20</v>
      </c>
      <c r="B38" s="18">
        <v>101948</v>
      </c>
      <c r="C38" s="18">
        <v>169571</v>
      </c>
      <c r="D38" s="18">
        <v>443551</v>
      </c>
      <c r="E38" s="18">
        <v>489912</v>
      </c>
      <c r="F38" s="18">
        <v>387180</v>
      </c>
      <c r="G38" s="18">
        <v>393240</v>
      </c>
      <c r="H38" s="20">
        <v>481279</v>
      </c>
      <c r="I38" s="20">
        <v>394364</v>
      </c>
      <c r="J38" s="20">
        <v>359593</v>
      </c>
      <c r="K38" s="20">
        <v>610345</v>
      </c>
      <c r="L38" s="20">
        <v>619680</v>
      </c>
      <c r="M38" s="20">
        <v>699306</v>
      </c>
      <c r="N38" s="20">
        <v>670043</v>
      </c>
      <c r="O38" s="20">
        <v>630304</v>
      </c>
      <c r="P38" s="20">
        <v>571894</v>
      </c>
      <c r="Q38" s="20">
        <v>594118</v>
      </c>
      <c r="R38" s="20">
        <v>641452</v>
      </c>
      <c r="S38" s="20">
        <v>677394</v>
      </c>
      <c r="T38" s="20">
        <v>587421</v>
      </c>
      <c r="U38" s="20">
        <v>669217</v>
      </c>
      <c r="V38" s="20">
        <v>730306</v>
      </c>
      <c r="W38" s="20">
        <v>798176</v>
      </c>
      <c r="X38" s="20">
        <v>297885</v>
      </c>
      <c r="Y38" s="20">
        <v>93610</v>
      </c>
      <c r="Z38" s="20">
        <v>349922</v>
      </c>
      <c r="AA38" s="20">
        <v>614980</v>
      </c>
      <c r="AB38" s="20">
        <v>723509</v>
      </c>
    </row>
    <row r="39" spans="1:28" s="7" customFormat="1" ht="14.4" thickBot="1" x14ac:dyDescent="0.3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1:28" s="7" customFormat="1" x14ac:dyDescent="0.25">
      <c r="A40" s="4" t="s">
        <v>23</v>
      </c>
    </row>
    <row r="41" spans="1:28" s="7" customFormat="1" x14ac:dyDescent="0.25">
      <c r="A41" s="4" t="s">
        <v>26</v>
      </c>
      <c r="C41" s="7" t="s">
        <v>21</v>
      </c>
    </row>
    <row r="42" spans="1:28" s="7" customFormat="1" ht="14.4" x14ac:dyDescent="0.3">
      <c r="A42" s="27"/>
    </row>
    <row r="43" spans="1:28" s="7" customFormat="1" ht="14.4" x14ac:dyDescent="0.3">
      <c r="A43" s="27"/>
    </row>
    <row r="44" spans="1:28" s="7" customFormat="1" ht="14.4" x14ac:dyDescent="0.3">
      <c r="A44" s="27"/>
    </row>
    <row r="45" spans="1:28" s="7" customFormat="1" ht="14.4" x14ac:dyDescent="0.3">
      <c r="A45" s="27"/>
    </row>
    <row r="46" spans="1:28" s="7" customFormat="1" ht="14.4" x14ac:dyDescent="0.3">
      <c r="A46" s="27"/>
    </row>
    <row r="47" spans="1:28" s="7" customFormat="1" ht="14.4" x14ac:dyDescent="0.3">
      <c r="A47" s="27"/>
    </row>
    <row r="48" spans="1:28" s="7" customFormat="1" ht="14.4" x14ac:dyDescent="0.3">
      <c r="A48" s="26"/>
    </row>
    <row r="49" spans="1:1" s="7" customFormat="1" x14ac:dyDescent="0.25"/>
    <row r="50" spans="1:1" s="7" customFormat="1" x14ac:dyDescent="0.25"/>
    <row r="51" spans="1:1" s="7" customFormat="1" x14ac:dyDescent="0.25">
      <c r="A51" s="28"/>
    </row>
    <row r="52" spans="1:1" s="7" customFormat="1" x14ac:dyDescent="0.25">
      <c r="A52" s="28"/>
    </row>
    <row r="53" spans="1:1" s="7" customFormat="1" x14ac:dyDescent="0.25">
      <c r="A53" s="28"/>
    </row>
  </sheetData>
  <mergeCells count="3">
    <mergeCell ref="B5:E5"/>
    <mergeCell ref="AA4:AB4"/>
    <mergeCell ref="L4:M4"/>
  </mergeCells>
  <printOptions horizontalCentered="1"/>
  <pageMargins left="1" right="1" top="1" bottom="1" header="0.5" footer="0.5"/>
  <pageSetup scale="67" fitToWidth="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Lucia</vt:lpstr>
      <vt:lpstr>Lucia!Print_Area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crichards</dc:creator>
  <cp:lastModifiedBy>Dwayne Dick</cp:lastModifiedBy>
  <cp:lastPrinted>2021-08-23T14:25:22Z</cp:lastPrinted>
  <dcterms:created xsi:type="dcterms:W3CDTF">2012-07-05T16:08:38Z</dcterms:created>
  <dcterms:modified xsi:type="dcterms:W3CDTF">2025-08-11T23:15:42Z</dcterms:modified>
</cp:coreProperties>
</file>