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Tourism\"/>
    </mc:Choice>
  </mc:AlternateContent>
  <xr:revisionPtr revIDLastSave="0" documentId="8_{13B4C9FA-C7D9-4776-806A-D377E93D13D7}" xr6:coauthVersionLast="47" xr6:coauthVersionMax="47" xr10:uidLastSave="{00000000-0000-0000-0000-000000000000}"/>
  <bookViews>
    <workbookView xWindow="-96" yWindow="-96" windowWidth="23232" windowHeight="12432" xr2:uid="{A430558B-FDC0-44F2-B7C6-3ECFFC918B1A}"/>
  </bookViews>
  <sheets>
    <sheet name="Montserrat" sheetId="1" r:id="rId1"/>
  </sheets>
  <definedNames>
    <definedName name="_xlnm.Print_Area" localSheetId="0">Montserrat!$A$1:$W$45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K38" i="1"/>
  <c r="O38" i="1"/>
  <c r="V38" i="1"/>
  <c r="J38" i="1"/>
  <c r="L38" i="1"/>
  <c r="M38" i="1"/>
  <c r="N38" i="1"/>
  <c r="P38" i="1"/>
  <c r="Q38" i="1"/>
  <c r="R38" i="1"/>
  <c r="R8" i="1" s="1"/>
  <c r="S38" i="1"/>
  <c r="S8" i="1" s="1"/>
  <c r="T38" i="1"/>
  <c r="U38" i="1"/>
  <c r="W38" i="1"/>
  <c r="V36" i="1"/>
  <c r="AB20" i="1"/>
  <c r="AB16" i="1"/>
  <c r="AB10" i="1"/>
  <c r="AB8" i="1" s="1"/>
  <c r="Z36" i="1"/>
  <c r="X20" i="1"/>
  <c r="X10" i="1" s="1"/>
  <c r="X8" i="1" s="1"/>
  <c r="Y20" i="1"/>
  <c r="Y10" i="1"/>
  <c r="Y8" i="1"/>
  <c r="Z20" i="1"/>
  <c r="AA20" i="1"/>
  <c r="X16" i="1"/>
  <c r="Y16" i="1"/>
  <c r="Z16" i="1"/>
  <c r="Z10" i="1"/>
  <c r="Z8" i="1"/>
  <c r="AA16" i="1"/>
  <c r="AA10" i="1"/>
  <c r="AA8" i="1"/>
  <c r="B16" i="1"/>
  <c r="C16" i="1"/>
  <c r="D16" i="1"/>
  <c r="E16" i="1"/>
  <c r="E32" i="1"/>
  <c r="F16" i="1"/>
  <c r="G16" i="1"/>
  <c r="G32" i="1"/>
  <c r="H16" i="1"/>
  <c r="I16" i="1"/>
  <c r="I10" i="1" s="1"/>
  <c r="I8" i="1" s="1"/>
  <c r="J16" i="1"/>
  <c r="J10" i="1"/>
  <c r="J8" i="1" s="1"/>
  <c r="K16" i="1"/>
  <c r="K10" i="1" s="1"/>
  <c r="K8" i="1" s="1"/>
  <c r="L16" i="1"/>
  <c r="L10" i="1"/>
  <c r="L8" i="1"/>
  <c r="M16" i="1"/>
  <c r="M10" i="1" s="1"/>
  <c r="M8" i="1" s="1"/>
  <c r="N16" i="1"/>
  <c r="O16" i="1"/>
  <c r="P16" i="1"/>
  <c r="Q16" i="1"/>
  <c r="Q10" i="1" s="1"/>
  <c r="Q8" i="1" s="1"/>
  <c r="R16" i="1"/>
  <c r="S16" i="1"/>
  <c r="S10" i="1"/>
  <c r="T16" i="1"/>
  <c r="T10" i="1" s="1"/>
  <c r="T8" i="1" s="1"/>
  <c r="U16" i="1"/>
  <c r="U10" i="1" s="1"/>
  <c r="U8" i="1" s="1"/>
  <c r="V16" i="1"/>
  <c r="W16" i="1"/>
  <c r="W10" i="1" s="1"/>
  <c r="W8" i="1" s="1"/>
  <c r="D20" i="1"/>
  <c r="D32" i="1" s="1"/>
  <c r="F20" i="1"/>
  <c r="G20" i="1"/>
  <c r="H20" i="1"/>
  <c r="H32" i="1"/>
  <c r="I20" i="1"/>
  <c r="J20" i="1"/>
  <c r="K20" i="1"/>
  <c r="L20" i="1"/>
  <c r="M20" i="1"/>
  <c r="N20" i="1"/>
  <c r="N10" i="1" s="1"/>
  <c r="N8" i="1" s="1"/>
  <c r="O20" i="1"/>
  <c r="O10" i="1"/>
  <c r="O8" i="1"/>
  <c r="P20" i="1"/>
  <c r="P10" i="1"/>
  <c r="P8" i="1" s="1"/>
  <c r="Q20" i="1"/>
  <c r="R20" i="1"/>
  <c r="R10" i="1"/>
  <c r="S20" i="1"/>
  <c r="T20" i="1"/>
  <c r="U20" i="1"/>
  <c r="V20" i="1"/>
  <c r="V10" i="1" s="1"/>
  <c r="V8" i="1" s="1"/>
  <c r="W20" i="1"/>
  <c r="B22" i="1"/>
  <c r="C22" i="1"/>
  <c r="F32" i="1"/>
  <c r="F10" i="1" s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B38" i="1"/>
  <c r="C38" i="1"/>
  <c r="G38" i="1"/>
  <c r="H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rrodney</author>
  </authors>
  <commentList>
    <comment ref="B29" authorId="0" shapeId="0" xr:uid="{BFCD1340-29BE-4748-A340-15F48EB91F62}">
      <text>
        <r>
          <rPr>
            <b/>
            <sz val="8"/>
            <color indexed="81"/>
            <rFont val="Tahoma"/>
            <family val="2"/>
          </rPr>
          <t>rrodney:</t>
        </r>
        <r>
          <rPr>
            <sz val="8"/>
            <color indexed="81"/>
            <rFont val="Tahoma"/>
            <family val="2"/>
          </rPr>
          <t xml:space="preserve">
Total Imputed by C.T.O,based on eight months data each for 1990 and 1991</t>
        </r>
      </text>
    </comment>
  </commentList>
</comments>
</file>

<file path=xl/sharedStrings.xml><?xml version="1.0" encoding="utf-8"?>
<sst xmlns="http://schemas.openxmlformats.org/spreadsheetml/2006/main" count="91" uniqueCount="28">
  <si>
    <t>(No.of Persons)</t>
  </si>
  <si>
    <t>…</t>
  </si>
  <si>
    <t>TOTAL VISITOR ARRIVALS</t>
  </si>
  <si>
    <t xml:space="preserve">     STAY-OVER ARRIVALS </t>
  </si>
  <si>
    <t xml:space="preserve">              United States</t>
  </si>
  <si>
    <t xml:space="preserve">              Canada</t>
  </si>
  <si>
    <t xml:space="preserve">              Europe</t>
  </si>
  <si>
    <t xml:space="preserve">                  United Kingdom</t>
  </si>
  <si>
    <t xml:space="preserve">                  Other Europe</t>
  </si>
  <si>
    <t xml:space="preserve">    CARIBBEAN</t>
  </si>
  <si>
    <t xml:space="preserve">            …</t>
  </si>
  <si>
    <t xml:space="preserve">       </t>
  </si>
  <si>
    <t xml:space="preserve">              CARICOM</t>
  </si>
  <si>
    <t xml:space="preserve">                  OECS</t>
  </si>
  <si>
    <t xml:space="preserve">              OTHER CARIBBEAN</t>
  </si>
  <si>
    <t>LATIN AMERICA</t>
  </si>
  <si>
    <t xml:space="preserve">      SOUTH AMERICA</t>
  </si>
  <si>
    <t>REST OF THE WORLD</t>
  </si>
  <si>
    <t xml:space="preserve">     VISITORS ARRIVALS BY AIR</t>
  </si>
  <si>
    <t xml:space="preserve">     VISITORS ARRIVALS BY SEA</t>
  </si>
  <si>
    <t xml:space="preserve">       EXCURSIONIST</t>
  </si>
  <si>
    <t xml:space="preserve">        CRUISESHIP VISITORS</t>
  </si>
  <si>
    <t xml:space="preserve">        OTHER SEA EXCURSIONIST</t>
  </si>
  <si>
    <t xml:space="preserve">        AIR EXCURSIONS</t>
  </si>
  <si>
    <t xml:space="preserve"> </t>
  </si>
  <si>
    <t>Statistics Department Montserrat</t>
  </si>
  <si>
    <r>
      <t xml:space="preserve">SOURCES </t>
    </r>
    <r>
      <rPr>
        <i/>
        <sz val="10"/>
        <rFont val="Arial"/>
        <family val="2"/>
      </rPr>
      <t>:    Caribbean Tourism Organization</t>
    </r>
  </si>
  <si>
    <t>NUMBER OF VISITOR ARRIVALS TO MONTSERRAT: 1990, 1995, 2000 - 2024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</si>
</sst>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(* #,##0.00_);_(* \(#,##0.00\);_(* &quot;-&quot;??_);_(@_)"/>
    <numFmt numFmtId="172" formatCode="_(* #,##0_);_(* \(#,##0\);_(* &quot;-&quot;??_);_(@_)"/>
  </numFmts>
  <fonts count="10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Alignment="1">
      <alignment horizontal="left" vertical="center" indent="4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/>
    <xf numFmtId="172" fontId="3" fillId="0" borderId="0" xfId="1" applyNumberFormat="1" applyFont="1" applyBorder="1"/>
    <xf numFmtId="172" fontId="3" fillId="0" borderId="0" xfId="1" applyNumberFormat="1" applyFont="1" applyFill="1" applyBorder="1"/>
    <xf numFmtId="172" fontId="3" fillId="0" borderId="0" xfId="1" applyNumberFormat="1" applyFont="1"/>
    <xf numFmtId="172" fontId="4" fillId="0" borderId="0" xfId="1" applyNumberFormat="1" applyFont="1" applyBorder="1"/>
    <xf numFmtId="172" fontId="4" fillId="0" borderId="0" xfId="1" applyNumberFormat="1" applyFont="1" applyFill="1" applyBorder="1"/>
    <xf numFmtId="172" fontId="4" fillId="0" borderId="0" xfId="1" applyNumberFormat="1" applyFont="1"/>
    <xf numFmtId="0" fontId="4" fillId="0" borderId="0" xfId="0" applyFont="1" applyBorder="1" applyAlignment="1">
      <alignment horizontal="left" indent="1"/>
    </xf>
    <xf numFmtId="172" fontId="4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172" fontId="5" fillId="0" borderId="0" xfId="1" applyNumberFormat="1" applyFont="1" applyBorder="1"/>
    <xf numFmtId="172" fontId="4" fillId="0" borderId="0" xfId="1" applyNumberFormat="1" applyFont="1" applyFill="1"/>
    <xf numFmtId="0" fontId="4" fillId="0" borderId="5" xfId="0" applyFont="1" applyBorder="1"/>
    <xf numFmtId="0" fontId="4" fillId="0" borderId="5" xfId="0" applyFont="1" applyFill="1" applyBorder="1"/>
    <xf numFmtId="0" fontId="7" fillId="0" borderId="0" xfId="0" applyFont="1" applyAlignment="1">
      <alignment horizontal="left" indent="3"/>
    </xf>
    <xf numFmtId="0" fontId="6" fillId="0" borderId="0" xfId="0" applyFont="1"/>
    <xf numFmtId="0" fontId="2" fillId="0" borderId="0" xfId="0" applyFont="1" applyAlignment="1"/>
    <xf numFmtId="172" fontId="4" fillId="0" borderId="5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4479-57A1-4A5A-99EB-B8D77D1EA42F}">
  <sheetPr transitionEvaluation="1"/>
  <dimension ref="A2:AB58"/>
  <sheetViews>
    <sheetView tabSelected="1" topLeftCell="A9" zoomScale="80" zoomScaleNormal="80" workbookViewId="0"/>
  </sheetViews>
  <sheetFormatPr defaultColWidth="8.90625" defaultRowHeight="13.8" x14ac:dyDescent="0.25"/>
  <cols>
    <col min="1" max="1" width="26.54296875" style="2" customWidth="1"/>
    <col min="2" max="5" width="7.81640625" style="2" customWidth="1"/>
    <col min="6" max="6" width="7.81640625" style="1" customWidth="1"/>
    <col min="7" max="8" width="7.81640625" style="2" customWidth="1"/>
    <col min="9" max="13" width="8.90625" style="2" customWidth="1"/>
    <col min="14" max="16384" width="8.90625" style="2"/>
  </cols>
  <sheetData>
    <row r="2" spans="1:28" s="5" customFormat="1" ht="17.399999999999999" x14ac:dyDescent="0.3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28" s="5" customFormat="1" x14ac:dyDescent="0.25">
      <c r="A3" s="6"/>
      <c r="B3" s="6"/>
      <c r="C3" s="6"/>
      <c r="D3" s="7"/>
      <c r="E3" s="7"/>
    </row>
    <row r="4" spans="1:28" s="8" customFormat="1" ht="16.5" customHeight="1" thickBot="1" x14ac:dyDescent="0.3">
      <c r="B4" s="5"/>
      <c r="C4" s="5"/>
      <c r="D4" s="9"/>
      <c r="L4" s="37"/>
      <c r="M4" s="37"/>
      <c r="AA4" s="36" t="s">
        <v>0</v>
      </c>
      <c r="AB4" s="36"/>
    </row>
    <row r="5" spans="1:28" s="8" customFormat="1" x14ac:dyDescent="0.25">
      <c r="A5" s="10"/>
      <c r="B5" s="35"/>
      <c r="C5" s="35"/>
      <c r="D5" s="35"/>
      <c r="E5" s="35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6" customFormat="1" x14ac:dyDescent="0.25">
      <c r="A6" s="12"/>
      <c r="B6" s="13">
        <v>1990</v>
      </c>
      <c r="C6" s="14">
        <v>1995</v>
      </c>
      <c r="D6" s="14">
        <v>2000</v>
      </c>
      <c r="E6" s="14">
        <v>2001</v>
      </c>
      <c r="F6" s="14">
        <v>2002</v>
      </c>
      <c r="G6" s="15">
        <v>2003</v>
      </c>
      <c r="H6" s="15">
        <v>2004</v>
      </c>
      <c r="I6" s="15">
        <v>2005</v>
      </c>
      <c r="J6" s="15">
        <v>2006</v>
      </c>
      <c r="K6" s="15">
        <v>2007</v>
      </c>
      <c r="L6" s="15">
        <v>2008</v>
      </c>
      <c r="M6" s="15">
        <v>2009</v>
      </c>
      <c r="N6" s="15">
        <v>2010</v>
      </c>
      <c r="O6" s="15">
        <v>2011</v>
      </c>
      <c r="P6" s="15">
        <v>2012</v>
      </c>
      <c r="Q6" s="15">
        <v>2013</v>
      </c>
      <c r="R6" s="15">
        <v>2014</v>
      </c>
      <c r="S6" s="15">
        <v>2015</v>
      </c>
      <c r="T6" s="15">
        <v>2016</v>
      </c>
      <c r="U6" s="15">
        <v>2017</v>
      </c>
      <c r="V6" s="15">
        <v>2018</v>
      </c>
      <c r="W6" s="15">
        <v>2019</v>
      </c>
      <c r="X6" s="15">
        <v>2020</v>
      </c>
      <c r="Y6" s="15">
        <v>2021</v>
      </c>
      <c r="Z6" s="15">
        <v>2022</v>
      </c>
      <c r="AA6" s="15">
        <v>2023</v>
      </c>
      <c r="AB6" s="15">
        <v>2024</v>
      </c>
    </row>
    <row r="7" spans="1:28" s="8" customFormat="1" x14ac:dyDescent="0.25">
      <c r="A7" s="9"/>
      <c r="B7" s="9"/>
      <c r="C7" s="17"/>
      <c r="D7" s="17"/>
      <c r="E7" s="17"/>
      <c r="F7" s="17"/>
      <c r="G7" s="17"/>
    </row>
    <row r="8" spans="1:28" s="5" customFormat="1" x14ac:dyDescent="0.25">
      <c r="A8" s="7" t="s">
        <v>2</v>
      </c>
      <c r="B8" s="18">
        <v>24582</v>
      </c>
      <c r="C8" s="19">
        <v>36400</v>
      </c>
      <c r="D8" s="19">
        <v>10337</v>
      </c>
      <c r="E8" s="19">
        <v>9822</v>
      </c>
      <c r="F8" s="19">
        <v>9836</v>
      </c>
      <c r="G8" s="19">
        <v>9253</v>
      </c>
      <c r="H8" s="19">
        <v>10501</v>
      </c>
      <c r="I8" s="20">
        <f>+I10+I38</f>
        <v>17859</v>
      </c>
      <c r="J8" s="20">
        <f>+J10+J38</f>
        <v>10774</v>
      </c>
      <c r="K8" s="20">
        <f>+K10+K38</f>
        <v>10449</v>
      </c>
      <c r="L8" s="20">
        <f>+L10+L38</f>
        <v>11323</v>
      </c>
      <c r="M8" s="20">
        <f>+M10+M38</f>
        <v>9888</v>
      </c>
      <c r="N8" s="20">
        <f t="shared" ref="N8:W8" si="0">+N10+N38</f>
        <v>11304</v>
      </c>
      <c r="O8" s="20">
        <f t="shared" si="0"/>
        <v>11669</v>
      </c>
      <c r="P8" s="20">
        <f t="shared" si="0"/>
        <v>14733</v>
      </c>
      <c r="Q8" s="20">
        <f t="shared" si="0"/>
        <v>10966</v>
      </c>
      <c r="R8" s="20">
        <f t="shared" si="0"/>
        <v>14083</v>
      </c>
      <c r="S8" s="20">
        <f t="shared" si="0"/>
        <v>16830</v>
      </c>
      <c r="T8" s="20">
        <f t="shared" si="0"/>
        <v>16586</v>
      </c>
      <c r="U8" s="20">
        <f>+U10+U38</f>
        <v>21424</v>
      </c>
      <c r="V8" s="20">
        <f t="shared" si="0"/>
        <v>20535</v>
      </c>
      <c r="W8" s="20">
        <f t="shared" si="0"/>
        <v>23056</v>
      </c>
      <c r="X8" s="20">
        <f>+X10+X38</f>
        <v>4869</v>
      </c>
      <c r="Y8" s="20">
        <f>+Y10+Y38</f>
        <v>1597</v>
      </c>
      <c r="Z8" s="20">
        <f>+Z10+Z38</f>
        <v>4713</v>
      </c>
      <c r="AA8" s="20">
        <f>+AA10+AA38</f>
        <v>8320</v>
      </c>
      <c r="AB8" s="20">
        <f>+AB10+AB38</f>
        <v>9296</v>
      </c>
    </row>
    <row r="9" spans="1:28" s="8" customFormat="1" x14ac:dyDescent="0.25">
      <c r="A9" s="9"/>
      <c r="B9" s="21"/>
      <c r="C9" s="22"/>
      <c r="D9" s="22"/>
      <c r="E9" s="22"/>
      <c r="F9" s="23"/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s="8" customFormat="1" x14ac:dyDescent="0.25">
      <c r="A10" s="9" t="s">
        <v>3</v>
      </c>
      <c r="B10" s="21">
        <v>18715</v>
      </c>
      <c r="C10" s="21">
        <v>24481</v>
      </c>
      <c r="D10" s="21">
        <v>10337</v>
      </c>
      <c r="E10" s="21">
        <v>9822</v>
      </c>
      <c r="F10" s="23">
        <f>+F12+F14+F16+F32+F20+F28</f>
        <v>9623</v>
      </c>
      <c r="G10" s="21">
        <v>8390</v>
      </c>
      <c r="H10" s="22">
        <v>10138</v>
      </c>
      <c r="I10" s="23">
        <f>+I12+I14+I16+I32+I20+I28</f>
        <v>13085</v>
      </c>
      <c r="J10" s="23">
        <f>+J12+J14+J16+J32+J20+J28</f>
        <v>7991</v>
      </c>
      <c r="K10" s="23">
        <f>+K12+K14+K16+K32+K20+K28</f>
        <v>7746</v>
      </c>
      <c r="L10" s="23">
        <f t="shared" ref="L10:R10" si="1">+L12+L14+L16+L32+L20+L28</f>
        <v>8319</v>
      </c>
      <c r="M10" s="23">
        <f>+M12+M14+M16+M32+M20+M28</f>
        <v>7335</v>
      </c>
      <c r="N10" s="23">
        <f t="shared" si="1"/>
        <v>7707</v>
      </c>
      <c r="O10" s="23">
        <f t="shared" si="1"/>
        <v>7392</v>
      </c>
      <c r="P10" s="23">
        <f t="shared" si="1"/>
        <v>9916</v>
      </c>
      <c r="Q10" s="23">
        <f t="shared" si="1"/>
        <v>8721</v>
      </c>
      <c r="R10" s="23">
        <f t="shared" si="1"/>
        <v>10553</v>
      </c>
      <c r="S10" s="23">
        <f t="shared" ref="S10:AB10" si="2">+S12+S14+S16+S32+S20+S28</f>
        <v>10684</v>
      </c>
      <c r="T10" s="23">
        <f t="shared" si="2"/>
        <v>9959</v>
      </c>
      <c r="U10" s="23">
        <f t="shared" si="2"/>
        <v>11442</v>
      </c>
      <c r="V10" s="23">
        <f t="shared" si="2"/>
        <v>12429</v>
      </c>
      <c r="W10" s="23">
        <f t="shared" si="2"/>
        <v>12502</v>
      </c>
      <c r="X10" s="23">
        <f t="shared" si="2"/>
        <v>4544</v>
      </c>
      <c r="Y10" s="23">
        <f t="shared" si="2"/>
        <v>1591</v>
      </c>
      <c r="Z10" s="23">
        <f t="shared" si="2"/>
        <v>4613</v>
      </c>
      <c r="AA10" s="23">
        <f t="shared" si="2"/>
        <v>7720</v>
      </c>
      <c r="AB10" s="23">
        <f t="shared" si="2"/>
        <v>8779</v>
      </c>
    </row>
    <row r="11" spans="1:28" s="8" customFormat="1" x14ac:dyDescent="0.25">
      <c r="A11" s="9"/>
      <c r="B11" s="21"/>
      <c r="C11" s="22"/>
      <c r="D11" s="22"/>
      <c r="E11" s="22"/>
      <c r="F11" s="23"/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s="8" customFormat="1" x14ac:dyDescent="0.25">
      <c r="A12" s="24" t="s">
        <v>4</v>
      </c>
      <c r="B12" s="21">
        <v>5040</v>
      </c>
      <c r="C12" s="22">
        <v>6836</v>
      </c>
      <c r="D12" s="22">
        <v>1561</v>
      </c>
      <c r="E12" s="22">
        <v>1652</v>
      </c>
      <c r="F12" s="22">
        <v>1950</v>
      </c>
      <c r="G12" s="22">
        <v>1541</v>
      </c>
      <c r="H12" s="22">
        <v>2084</v>
      </c>
      <c r="I12" s="23">
        <v>2582</v>
      </c>
      <c r="J12" s="23">
        <v>2153</v>
      </c>
      <c r="K12" s="23">
        <v>2109</v>
      </c>
      <c r="L12" s="23">
        <v>2042</v>
      </c>
      <c r="M12" s="23">
        <v>1734</v>
      </c>
      <c r="N12" s="23">
        <v>1913</v>
      </c>
      <c r="O12" s="23">
        <v>1874</v>
      </c>
      <c r="P12" s="23">
        <v>2393</v>
      </c>
      <c r="Q12" s="23">
        <v>2079</v>
      </c>
      <c r="R12" s="23">
        <v>2340</v>
      </c>
      <c r="S12" s="23">
        <v>2713</v>
      </c>
      <c r="T12" s="23">
        <v>2672</v>
      </c>
      <c r="U12" s="23">
        <v>2844</v>
      </c>
      <c r="V12" s="23">
        <v>2782</v>
      </c>
      <c r="W12" s="23">
        <v>3010</v>
      </c>
      <c r="X12" s="23">
        <v>1309</v>
      </c>
      <c r="Y12" s="23">
        <v>543</v>
      </c>
      <c r="Z12" s="23">
        <v>1484</v>
      </c>
      <c r="AA12" s="23">
        <v>2162</v>
      </c>
      <c r="AB12" s="23">
        <v>2582</v>
      </c>
    </row>
    <row r="13" spans="1:28" s="8" customFormat="1" x14ac:dyDescent="0.25">
      <c r="A13" s="24"/>
      <c r="B13" s="21"/>
      <c r="C13" s="22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s="8" customFormat="1" x14ac:dyDescent="0.25">
      <c r="A14" s="24" t="s">
        <v>5</v>
      </c>
      <c r="B14" s="21">
        <v>1095</v>
      </c>
      <c r="C14" s="22">
        <v>1284</v>
      </c>
      <c r="D14" s="22">
        <v>346</v>
      </c>
      <c r="E14" s="22">
        <v>368</v>
      </c>
      <c r="F14" s="22">
        <v>375</v>
      </c>
      <c r="G14" s="22">
        <v>297</v>
      </c>
      <c r="H14" s="22">
        <v>334</v>
      </c>
      <c r="I14" s="23">
        <v>575</v>
      </c>
      <c r="J14" s="23">
        <v>393</v>
      </c>
      <c r="K14" s="23">
        <v>388</v>
      </c>
      <c r="L14" s="23">
        <v>428</v>
      </c>
      <c r="M14" s="23">
        <v>378</v>
      </c>
      <c r="N14" s="23">
        <v>471</v>
      </c>
      <c r="O14" s="23">
        <v>396</v>
      </c>
      <c r="P14" s="23">
        <v>631</v>
      </c>
      <c r="Q14" s="23">
        <v>640</v>
      </c>
      <c r="R14" s="23">
        <v>824</v>
      </c>
      <c r="S14" s="23">
        <v>618</v>
      </c>
      <c r="T14" s="23">
        <v>567</v>
      </c>
      <c r="U14" s="23">
        <v>734</v>
      </c>
      <c r="V14" s="23">
        <v>875</v>
      </c>
      <c r="W14" s="23">
        <v>691</v>
      </c>
      <c r="X14" s="23">
        <v>284</v>
      </c>
      <c r="Y14" s="23">
        <v>84</v>
      </c>
      <c r="Z14" s="23">
        <v>240</v>
      </c>
      <c r="AA14" s="23">
        <v>575</v>
      </c>
      <c r="AB14" s="23">
        <v>458</v>
      </c>
    </row>
    <row r="15" spans="1:28" s="8" customFormat="1" x14ac:dyDescent="0.25">
      <c r="A15" s="24"/>
      <c r="B15" s="21"/>
      <c r="C15" s="22"/>
      <c r="D15" s="22"/>
      <c r="E15" s="22"/>
      <c r="F15" s="22"/>
      <c r="G15" s="22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s="8" customFormat="1" x14ac:dyDescent="0.25">
      <c r="A16" s="24" t="s">
        <v>6</v>
      </c>
      <c r="B16" s="21">
        <f t="shared" ref="B16:I16" si="3">SUM(B17:B18)</f>
        <v>3293</v>
      </c>
      <c r="C16" s="22">
        <f t="shared" si="3"/>
        <v>2749</v>
      </c>
      <c r="D16" s="22">
        <f t="shared" si="3"/>
        <v>2652</v>
      </c>
      <c r="E16" s="22">
        <f t="shared" si="3"/>
        <v>2540</v>
      </c>
      <c r="F16" s="22">
        <f t="shared" si="3"/>
        <v>2759</v>
      </c>
      <c r="G16" s="22">
        <f t="shared" si="3"/>
        <v>2414</v>
      </c>
      <c r="H16" s="22">
        <f t="shared" si="3"/>
        <v>3197</v>
      </c>
      <c r="I16" s="22">
        <f t="shared" si="3"/>
        <v>4629</v>
      </c>
      <c r="J16" s="22">
        <f t="shared" ref="J16:R16" si="4">SUM(J17:J18)</f>
        <v>2501</v>
      </c>
      <c r="K16" s="22">
        <f t="shared" si="4"/>
        <v>2366</v>
      </c>
      <c r="L16" s="22">
        <f t="shared" si="4"/>
        <v>2547</v>
      </c>
      <c r="M16" s="22">
        <f t="shared" si="4"/>
        <v>2221</v>
      </c>
      <c r="N16" s="22">
        <f t="shared" si="4"/>
        <v>2102</v>
      </c>
      <c r="O16" s="22">
        <f t="shared" si="4"/>
        <v>2102</v>
      </c>
      <c r="P16" s="22">
        <f t="shared" si="4"/>
        <v>3085</v>
      </c>
      <c r="Q16" s="22">
        <f t="shared" si="4"/>
        <v>2671</v>
      </c>
      <c r="R16" s="22">
        <f t="shared" si="4"/>
        <v>2864</v>
      </c>
      <c r="S16" s="23">
        <f t="shared" ref="S16:AB16" si="5">SUM(S17:S18)</f>
        <v>3068</v>
      </c>
      <c r="T16" s="23">
        <f t="shared" si="5"/>
        <v>2996</v>
      </c>
      <c r="U16" s="23">
        <f t="shared" si="5"/>
        <v>3460</v>
      </c>
      <c r="V16" s="23">
        <f t="shared" si="5"/>
        <v>3598</v>
      </c>
      <c r="W16" s="23">
        <f t="shared" si="5"/>
        <v>3587</v>
      </c>
      <c r="X16" s="23">
        <f t="shared" si="5"/>
        <v>1720</v>
      </c>
      <c r="Y16" s="23">
        <f t="shared" si="5"/>
        <v>596</v>
      </c>
      <c r="Z16" s="23">
        <f t="shared" si="5"/>
        <v>1736</v>
      </c>
      <c r="AA16" s="23">
        <f t="shared" si="5"/>
        <v>2824</v>
      </c>
      <c r="AB16" s="23">
        <f t="shared" si="5"/>
        <v>3353</v>
      </c>
    </row>
    <row r="17" spans="1:28" s="8" customFormat="1" x14ac:dyDescent="0.25">
      <c r="A17" s="24" t="s">
        <v>7</v>
      </c>
      <c r="B17" s="21">
        <v>2845</v>
      </c>
      <c r="C17" s="22">
        <v>2462</v>
      </c>
      <c r="D17" s="22">
        <v>2592</v>
      </c>
      <c r="E17" s="22">
        <v>2419</v>
      </c>
      <c r="F17" s="22">
        <v>2581</v>
      </c>
      <c r="G17" s="22">
        <v>2269</v>
      </c>
      <c r="H17" s="22">
        <v>3021</v>
      </c>
      <c r="I17" s="23">
        <v>4230</v>
      </c>
      <c r="J17" s="23">
        <v>2321</v>
      </c>
      <c r="K17" s="23">
        <v>2190</v>
      </c>
      <c r="L17" s="25">
        <v>2304</v>
      </c>
      <c r="M17" s="25">
        <v>1991</v>
      </c>
      <c r="N17" s="25">
        <v>1848</v>
      </c>
      <c r="O17" s="25">
        <v>1851</v>
      </c>
      <c r="P17" s="25">
        <v>2804</v>
      </c>
      <c r="Q17" s="25">
        <v>2175</v>
      </c>
      <c r="R17" s="25">
        <v>2494</v>
      </c>
      <c r="S17" s="25">
        <v>2705</v>
      </c>
      <c r="T17" s="25">
        <v>2591</v>
      </c>
      <c r="U17" s="25">
        <v>3089</v>
      </c>
      <c r="V17" s="25">
        <v>3235</v>
      </c>
      <c r="W17" s="25">
        <v>3230</v>
      </c>
      <c r="X17" s="25">
        <v>1630</v>
      </c>
      <c r="Y17" s="25">
        <v>563</v>
      </c>
      <c r="Z17" s="25">
        <v>1640</v>
      </c>
      <c r="AA17" s="25">
        <v>2496</v>
      </c>
      <c r="AB17" s="25">
        <v>3077</v>
      </c>
    </row>
    <row r="18" spans="1:28" s="8" customFormat="1" x14ac:dyDescent="0.25">
      <c r="A18" s="24" t="s">
        <v>8</v>
      </c>
      <c r="B18" s="21">
        <v>448</v>
      </c>
      <c r="C18" s="22">
        <v>287</v>
      </c>
      <c r="D18" s="22">
        <v>60</v>
      </c>
      <c r="E18" s="22">
        <v>121</v>
      </c>
      <c r="F18" s="22">
        <v>178</v>
      </c>
      <c r="G18" s="22">
        <v>145</v>
      </c>
      <c r="H18" s="22">
        <v>176</v>
      </c>
      <c r="I18" s="23">
        <v>399</v>
      </c>
      <c r="J18" s="23">
        <v>180</v>
      </c>
      <c r="K18" s="23">
        <v>176</v>
      </c>
      <c r="L18" s="25">
        <v>243</v>
      </c>
      <c r="M18" s="25">
        <v>230</v>
      </c>
      <c r="N18" s="25">
        <v>254</v>
      </c>
      <c r="O18" s="25">
        <v>251</v>
      </c>
      <c r="P18" s="25">
        <v>281</v>
      </c>
      <c r="Q18" s="25">
        <v>496</v>
      </c>
      <c r="R18" s="25">
        <v>370</v>
      </c>
      <c r="S18" s="25">
        <v>363</v>
      </c>
      <c r="T18" s="25">
        <v>405</v>
      </c>
      <c r="U18" s="25">
        <v>371</v>
      </c>
      <c r="V18" s="25">
        <v>363</v>
      </c>
      <c r="W18" s="25">
        <v>357</v>
      </c>
      <c r="X18" s="25">
        <v>90</v>
      </c>
      <c r="Y18" s="25">
        <v>33</v>
      </c>
      <c r="Z18" s="25">
        <v>96</v>
      </c>
      <c r="AA18" s="25">
        <v>328</v>
      </c>
      <c r="AB18" s="25">
        <v>276</v>
      </c>
    </row>
    <row r="19" spans="1:28" s="8" customFormat="1" x14ac:dyDescent="0.25">
      <c r="A19" s="24"/>
      <c r="B19" s="21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s="8" customFormat="1" x14ac:dyDescent="0.25">
      <c r="A20" s="8" t="s">
        <v>9</v>
      </c>
      <c r="B20" s="22" t="s">
        <v>10</v>
      </c>
      <c r="C20" s="22" t="s">
        <v>10</v>
      </c>
      <c r="D20" s="22">
        <f t="shared" ref="D20:R20" si="6">SUM(D22:D26)</f>
        <v>5304</v>
      </c>
      <c r="E20" s="22" t="s">
        <v>11</v>
      </c>
      <c r="F20" s="22">
        <f t="shared" si="6"/>
        <v>4453</v>
      </c>
      <c r="G20" s="22">
        <f t="shared" si="6"/>
        <v>4073</v>
      </c>
      <c r="H20" s="22">
        <f t="shared" si="6"/>
        <v>4385</v>
      </c>
      <c r="I20" s="23">
        <f t="shared" si="6"/>
        <v>5202</v>
      </c>
      <c r="J20" s="23">
        <f t="shared" si="6"/>
        <v>2868</v>
      </c>
      <c r="K20" s="23">
        <f t="shared" si="6"/>
        <v>2796</v>
      </c>
      <c r="L20" s="23">
        <f t="shared" si="6"/>
        <v>3239</v>
      </c>
      <c r="M20" s="23">
        <f t="shared" si="6"/>
        <v>2950</v>
      </c>
      <c r="N20" s="23">
        <f t="shared" si="6"/>
        <v>3119</v>
      </c>
      <c r="O20" s="23">
        <f t="shared" si="6"/>
        <v>2778</v>
      </c>
      <c r="P20" s="23">
        <f t="shared" si="6"/>
        <v>3619</v>
      </c>
      <c r="Q20" s="23">
        <f t="shared" si="6"/>
        <v>3206</v>
      </c>
      <c r="R20" s="23">
        <f t="shared" si="6"/>
        <v>4355</v>
      </c>
      <c r="S20" s="25">
        <f t="shared" ref="S20:AB20" si="7">SUM(S22:S26)</f>
        <v>4078</v>
      </c>
      <c r="T20" s="25">
        <f t="shared" si="7"/>
        <v>3530</v>
      </c>
      <c r="U20" s="25">
        <f t="shared" si="7"/>
        <v>4201</v>
      </c>
      <c r="V20" s="25">
        <f t="shared" si="7"/>
        <v>4964</v>
      </c>
      <c r="W20" s="25">
        <f t="shared" si="7"/>
        <v>4986</v>
      </c>
      <c r="X20" s="25">
        <f t="shared" si="7"/>
        <v>1171</v>
      </c>
      <c r="Y20" s="25">
        <f t="shared" si="7"/>
        <v>334</v>
      </c>
      <c r="Z20" s="25">
        <f t="shared" si="7"/>
        <v>1107</v>
      </c>
      <c r="AA20" s="25">
        <f t="shared" si="7"/>
        <v>2073</v>
      </c>
      <c r="AB20" s="25">
        <f t="shared" si="7"/>
        <v>2251</v>
      </c>
    </row>
    <row r="21" spans="1:28" s="8" customFormat="1" x14ac:dyDescent="0.25">
      <c r="A21" s="24"/>
      <c r="B21" s="21"/>
      <c r="C21" s="22"/>
      <c r="D21" s="22"/>
      <c r="E21" s="22"/>
      <c r="F21" s="22"/>
      <c r="G21" s="22"/>
      <c r="H21" s="2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s="8" customFormat="1" x14ac:dyDescent="0.25">
      <c r="A22" s="24" t="s">
        <v>12</v>
      </c>
      <c r="B22" s="21">
        <f>5588+1726</f>
        <v>7314</v>
      </c>
      <c r="C22" s="22">
        <f>6099+707</f>
        <v>6806</v>
      </c>
      <c r="D22" s="25" t="s">
        <v>1</v>
      </c>
      <c r="E22" s="25" t="s">
        <v>1</v>
      </c>
      <c r="F22" s="25" t="s">
        <v>1</v>
      </c>
      <c r="G22" s="25" t="s">
        <v>1</v>
      </c>
      <c r="H22" s="25" t="s">
        <v>1</v>
      </c>
      <c r="I22" s="25">
        <v>1000</v>
      </c>
      <c r="J22" s="25">
        <v>636</v>
      </c>
      <c r="K22" s="25"/>
      <c r="L22" s="25">
        <v>674</v>
      </c>
      <c r="M22" s="25">
        <v>627</v>
      </c>
      <c r="N22" s="25">
        <v>706</v>
      </c>
      <c r="O22" s="25">
        <v>522</v>
      </c>
      <c r="P22" s="25">
        <v>706</v>
      </c>
      <c r="Q22" s="25">
        <v>501</v>
      </c>
      <c r="R22" s="25">
        <v>657</v>
      </c>
      <c r="S22" s="25">
        <v>676</v>
      </c>
      <c r="T22" s="25">
        <v>563</v>
      </c>
      <c r="U22" s="25">
        <v>624</v>
      </c>
      <c r="V22" s="25">
        <v>793</v>
      </c>
      <c r="W22" s="25">
        <v>754</v>
      </c>
      <c r="X22" s="25">
        <v>225</v>
      </c>
      <c r="Y22" s="25">
        <v>134</v>
      </c>
      <c r="Z22" s="25">
        <v>306</v>
      </c>
      <c r="AA22" s="25">
        <v>499</v>
      </c>
      <c r="AB22" s="25">
        <v>533</v>
      </c>
    </row>
    <row r="23" spans="1:28" s="8" customFormat="1" x14ac:dyDescent="0.25">
      <c r="A23" s="24"/>
      <c r="B23" s="21"/>
      <c r="C23" s="22"/>
      <c r="D23" s="25"/>
      <c r="E23" s="25"/>
      <c r="F23" s="25"/>
      <c r="G23" s="25"/>
      <c r="H23" s="25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s="8" customFormat="1" x14ac:dyDescent="0.25">
      <c r="A24" s="26" t="s">
        <v>13</v>
      </c>
      <c r="B24" s="22" t="s">
        <v>10</v>
      </c>
      <c r="C24" s="22">
        <v>6099</v>
      </c>
      <c r="D24" s="25">
        <v>3515</v>
      </c>
      <c r="E24" s="25">
        <v>3280</v>
      </c>
      <c r="F24" s="25">
        <v>3282</v>
      </c>
      <c r="G24" s="25">
        <v>2553</v>
      </c>
      <c r="H24" s="25">
        <v>2747</v>
      </c>
      <c r="I24" s="23">
        <v>3165</v>
      </c>
      <c r="J24" s="23">
        <v>1540</v>
      </c>
      <c r="K24" s="23">
        <v>1419</v>
      </c>
      <c r="L24" s="25">
        <v>1695</v>
      </c>
      <c r="M24" s="25">
        <v>1667</v>
      </c>
      <c r="N24" s="25">
        <v>1867</v>
      </c>
      <c r="O24" s="25">
        <v>1784</v>
      </c>
      <c r="P24" s="25">
        <v>2357</v>
      </c>
      <c r="Q24" s="25">
        <v>2338</v>
      </c>
      <c r="R24" s="25">
        <v>3146</v>
      </c>
      <c r="S24" s="25">
        <v>2856</v>
      </c>
      <c r="T24" s="25">
        <v>2506</v>
      </c>
      <c r="U24" s="25">
        <v>3211</v>
      </c>
      <c r="V24" s="25">
        <v>3710</v>
      </c>
      <c r="W24" s="25">
        <v>3736</v>
      </c>
      <c r="X24" s="25">
        <v>795</v>
      </c>
      <c r="Y24" s="25">
        <v>131</v>
      </c>
      <c r="Z24" s="25">
        <v>627</v>
      </c>
      <c r="AA24" s="25">
        <v>1206</v>
      </c>
      <c r="AB24" s="25">
        <v>1367</v>
      </c>
    </row>
    <row r="25" spans="1:28" s="8" customFormat="1" x14ac:dyDescent="0.25">
      <c r="A25" s="24"/>
      <c r="B25" s="21"/>
      <c r="C25" s="22"/>
      <c r="D25" s="25"/>
      <c r="E25" s="25"/>
      <c r="F25" s="25"/>
      <c r="G25" s="25"/>
      <c r="H25" s="25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s="8" customFormat="1" x14ac:dyDescent="0.25">
      <c r="A26" s="24" t="s">
        <v>14</v>
      </c>
      <c r="B26" s="22" t="s">
        <v>10</v>
      </c>
      <c r="C26" s="22" t="s">
        <v>10</v>
      </c>
      <c r="D26" s="25">
        <v>1789</v>
      </c>
      <c r="E26" s="25">
        <v>1865</v>
      </c>
      <c r="F26" s="25">
        <v>1171</v>
      </c>
      <c r="G26" s="25">
        <v>1520</v>
      </c>
      <c r="H26" s="25">
        <v>1638</v>
      </c>
      <c r="I26" s="23">
        <v>1037</v>
      </c>
      <c r="J26" s="23">
        <v>692</v>
      </c>
      <c r="K26" s="23">
        <v>1377</v>
      </c>
      <c r="L26" s="25">
        <v>870</v>
      </c>
      <c r="M26" s="25">
        <v>656</v>
      </c>
      <c r="N26" s="25">
        <v>546</v>
      </c>
      <c r="O26" s="25">
        <v>472</v>
      </c>
      <c r="P26" s="25">
        <v>556</v>
      </c>
      <c r="Q26" s="25">
        <v>367</v>
      </c>
      <c r="R26" s="25">
        <v>552</v>
      </c>
      <c r="S26" s="25">
        <v>546</v>
      </c>
      <c r="T26" s="25">
        <v>461</v>
      </c>
      <c r="U26" s="25">
        <v>366</v>
      </c>
      <c r="V26" s="25">
        <v>461</v>
      </c>
      <c r="W26" s="25">
        <v>496</v>
      </c>
      <c r="X26" s="25">
        <v>151</v>
      </c>
      <c r="Y26" s="25">
        <v>69</v>
      </c>
      <c r="Z26" s="25">
        <v>174</v>
      </c>
      <c r="AA26" s="25">
        <v>368</v>
      </c>
      <c r="AB26" s="25">
        <v>351</v>
      </c>
    </row>
    <row r="27" spans="1:28" s="8" customFormat="1" x14ac:dyDescent="0.25">
      <c r="A27" s="24"/>
      <c r="B27" s="21"/>
      <c r="C27" s="22"/>
      <c r="D27" s="22"/>
      <c r="E27" s="22"/>
      <c r="F27" s="22"/>
      <c r="G27" s="22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s="8" customFormat="1" x14ac:dyDescent="0.25">
      <c r="A28" s="24" t="s">
        <v>15</v>
      </c>
      <c r="B28" s="22" t="s">
        <v>10</v>
      </c>
      <c r="C28" s="22" t="s">
        <v>10</v>
      </c>
      <c r="D28" s="22">
        <v>17</v>
      </c>
      <c r="E28" s="22">
        <v>24</v>
      </c>
      <c r="F28" s="22">
        <v>23</v>
      </c>
      <c r="G28" s="22">
        <v>21</v>
      </c>
      <c r="H28" s="22">
        <v>19</v>
      </c>
      <c r="I28" s="25">
        <v>31</v>
      </c>
      <c r="J28" s="25">
        <v>13</v>
      </c>
      <c r="K28" s="25"/>
      <c r="L28" s="25">
        <v>14</v>
      </c>
      <c r="M28" s="25">
        <v>19</v>
      </c>
      <c r="N28" s="25">
        <v>37</v>
      </c>
      <c r="O28" s="25">
        <v>30</v>
      </c>
      <c r="P28" s="25">
        <v>56</v>
      </c>
      <c r="Q28" s="25">
        <v>24</v>
      </c>
      <c r="R28" s="25">
        <v>44</v>
      </c>
      <c r="S28" s="25">
        <v>67</v>
      </c>
      <c r="T28" s="25">
        <v>49</v>
      </c>
      <c r="U28" s="25">
        <v>83</v>
      </c>
      <c r="V28" s="25">
        <v>107</v>
      </c>
      <c r="W28" s="25">
        <v>85</v>
      </c>
      <c r="X28" s="25">
        <v>15</v>
      </c>
      <c r="Y28" s="25">
        <v>10</v>
      </c>
      <c r="Z28" s="25">
        <v>7</v>
      </c>
      <c r="AA28" s="25">
        <v>34</v>
      </c>
      <c r="AB28" s="25">
        <v>43</v>
      </c>
    </row>
    <row r="29" spans="1:28" s="8" customFormat="1" x14ac:dyDescent="0.25">
      <c r="A29" s="24"/>
      <c r="B29" s="27"/>
      <c r="C29" s="22"/>
      <c r="D29" s="22"/>
      <c r="E29" s="22"/>
      <c r="F29" s="22"/>
      <c r="G29" s="22"/>
      <c r="H29" s="28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28" s="8" customFormat="1" x14ac:dyDescent="0.25">
      <c r="A30" s="8" t="s">
        <v>16</v>
      </c>
      <c r="B30" s="22">
        <v>0</v>
      </c>
      <c r="C30" s="22" t="s">
        <v>10</v>
      </c>
      <c r="D30" s="22">
        <v>17</v>
      </c>
      <c r="E30" s="22">
        <v>24</v>
      </c>
      <c r="F30" s="22">
        <v>16</v>
      </c>
      <c r="G30" s="22">
        <v>11</v>
      </c>
      <c r="H30" s="22">
        <v>6</v>
      </c>
      <c r="I30" s="25" t="s">
        <v>1</v>
      </c>
      <c r="J30" s="25" t="s">
        <v>1</v>
      </c>
      <c r="K30" s="25" t="s">
        <v>1</v>
      </c>
      <c r="L30" s="25" t="s">
        <v>1</v>
      </c>
      <c r="M30" s="25" t="s">
        <v>1</v>
      </c>
      <c r="N30" s="25" t="s">
        <v>1</v>
      </c>
      <c r="O30" s="25" t="s">
        <v>1</v>
      </c>
      <c r="P30" s="25" t="s">
        <v>1</v>
      </c>
      <c r="Q30" s="25" t="s">
        <v>1</v>
      </c>
      <c r="R30" s="25" t="s">
        <v>1</v>
      </c>
      <c r="S30" s="25" t="s">
        <v>1</v>
      </c>
      <c r="T30" s="25" t="s">
        <v>1</v>
      </c>
      <c r="U30" s="25" t="s">
        <v>1</v>
      </c>
      <c r="V30" s="25" t="s">
        <v>1</v>
      </c>
      <c r="W30" s="25" t="s">
        <v>1</v>
      </c>
      <c r="X30" s="25" t="s">
        <v>1</v>
      </c>
      <c r="Y30" s="25" t="s">
        <v>1</v>
      </c>
      <c r="Z30" s="25" t="s">
        <v>1</v>
      </c>
      <c r="AA30" s="25" t="s">
        <v>1</v>
      </c>
      <c r="AB30" s="25" t="s">
        <v>1</v>
      </c>
    </row>
    <row r="31" spans="1:28" s="8" customFormat="1" x14ac:dyDescent="0.25">
      <c r="A31" s="24"/>
      <c r="B31" s="21"/>
      <c r="C31" s="22"/>
      <c r="D31" s="22"/>
      <c r="E31" s="22"/>
      <c r="F31" s="22"/>
      <c r="G31" s="22"/>
      <c r="H31" s="28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s="8" customFormat="1" x14ac:dyDescent="0.25">
      <c r="A32" s="24" t="s">
        <v>17</v>
      </c>
      <c r="B32" s="21">
        <v>1973</v>
      </c>
      <c r="C32" s="22">
        <v>707</v>
      </c>
      <c r="D32" s="22">
        <f>D10-D12-D14-D16-D20-D28-D30</f>
        <v>440</v>
      </c>
      <c r="E32" s="22">
        <f>E10-E12-E14-E16-E20-E28-E30</f>
        <v>5214</v>
      </c>
      <c r="F32" s="22">
        <f>86-23</f>
        <v>63</v>
      </c>
      <c r="G32" s="22">
        <f>G10-G12-G14-G16-G20-G28-G30</f>
        <v>33</v>
      </c>
      <c r="H32" s="22">
        <f>H10-H12-H14-H16-H20-H28-H30</f>
        <v>113</v>
      </c>
      <c r="I32" s="23">
        <v>66</v>
      </c>
      <c r="J32" s="23">
        <v>63</v>
      </c>
      <c r="K32" s="23">
        <v>87</v>
      </c>
      <c r="L32" s="23">
        <v>49</v>
      </c>
      <c r="M32" s="23">
        <v>33</v>
      </c>
      <c r="N32" s="23">
        <v>65</v>
      </c>
      <c r="O32" s="23">
        <v>212</v>
      </c>
      <c r="P32" s="23">
        <v>132</v>
      </c>
      <c r="Q32" s="23">
        <v>101</v>
      </c>
      <c r="R32" s="23">
        <v>126</v>
      </c>
      <c r="S32" s="23">
        <v>140</v>
      </c>
      <c r="T32" s="23">
        <v>145</v>
      </c>
      <c r="U32" s="23">
        <v>120</v>
      </c>
      <c r="V32" s="23">
        <v>103</v>
      </c>
      <c r="W32" s="23">
        <v>143</v>
      </c>
      <c r="X32" s="23">
        <v>45</v>
      </c>
      <c r="Y32" s="23">
        <v>24</v>
      </c>
      <c r="Z32" s="23">
        <v>39</v>
      </c>
      <c r="AA32" s="23">
        <v>52</v>
      </c>
      <c r="AB32" s="23">
        <v>92</v>
      </c>
    </row>
    <row r="33" spans="1:28" s="8" customFormat="1" x14ac:dyDescent="0.25">
      <c r="A33" s="24"/>
      <c r="B33" s="21"/>
      <c r="C33" s="22"/>
      <c r="D33" s="22"/>
      <c r="E33" s="22"/>
      <c r="F33" s="22"/>
      <c r="G33" s="22"/>
      <c r="H33" s="28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s="8" customFormat="1" x14ac:dyDescent="0.25">
      <c r="A34" s="9" t="s">
        <v>18</v>
      </c>
      <c r="B34" s="21" t="s">
        <v>10</v>
      </c>
      <c r="C34" s="22" t="s">
        <v>10</v>
      </c>
      <c r="D34" s="22" t="s">
        <v>10</v>
      </c>
      <c r="E34" s="22" t="s">
        <v>10</v>
      </c>
      <c r="F34" s="22" t="s">
        <v>10</v>
      </c>
      <c r="G34" s="22" t="s">
        <v>10</v>
      </c>
      <c r="H34" s="22" t="s">
        <v>10</v>
      </c>
      <c r="I34" s="22">
        <v>13085</v>
      </c>
      <c r="J34" s="22">
        <v>9500</v>
      </c>
      <c r="K34" s="22">
        <v>8714</v>
      </c>
      <c r="L34" s="22">
        <v>8319</v>
      </c>
      <c r="M34" s="22">
        <v>7335</v>
      </c>
      <c r="N34" s="22">
        <v>7707</v>
      </c>
      <c r="O34" s="22">
        <v>6592</v>
      </c>
      <c r="P34" s="22">
        <v>9916</v>
      </c>
      <c r="Q34" s="22">
        <v>3442</v>
      </c>
      <c r="R34" s="22">
        <v>10553</v>
      </c>
      <c r="S34" s="22">
        <v>10684</v>
      </c>
      <c r="T34" s="22">
        <v>9959</v>
      </c>
      <c r="U34" s="22">
        <v>11442</v>
      </c>
      <c r="V34" s="22">
        <v>12429</v>
      </c>
      <c r="W34" s="22" t="s">
        <v>1</v>
      </c>
      <c r="X34" s="22">
        <v>2687</v>
      </c>
      <c r="Y34" s="22">
        <v>1591</v>
      </c>
      <c r="Z34" s="22">
        <v>3652</v>
      </c>
      <c r="AA34" s="22">
        <v>5653</v>
      </c>
      <c r="AB34" s="22">
        <v>6682</v>
      </c>
    </row>
    <row r="35" spans="1:28" s="8" customFormat="1" x14ac:dyDescent="0.25">
      <c r="A35" s="24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28" s="8" customFormat="1" x14ac:dyDescent="0.25">
      <c r="A36" s="9" t="s">
        <v>19</v>
      </c>
      <c r="B36" s="21" t="s">
        <v>10</v>
      </c>
      <c r="C36" s="22" t="s">
        <v>10</v>
      </c>
      <c r="D36" s="22" t="s">
        <v>10</v>
      </c>
      <c r="E36" s="22" t="s">
        <v>10</v>
      </c>
      <c r="F36" s="22" t="s">
        <v>10</v>
      </c>
      <c r="G36" s="22" t="s">
        <v>10</v>
      </c>
      <c r="H36" s="22" t="s">
        <v>10</v>
      </c>
      <c r="I36" s="22">
        <f>SUM(I40:I41)</f>
        <v>1379</v>
      </c>
      <c r="J36" s="22">
        <f t="shared" ref="J36:U36" si="8">SUM(J40:J41)</f>
        <v>1274</v>
      </c>
      <c r="K36" s="22">
        <f t="shared" si="8"/>
        <v>1735</v>
      </c>
      <c r="L36" s="22">
        <f t="shared" si="8"/>
        <v>2045</v>
      </c>
      <c r="M36" s="22">
        <f t="shared" si="8"/>
        <v>1529</v>
      </c>
      <c r="N36" s="22">
        <f t="shared" si="8"/>
        <v>1871</v>
      </c>
      <c r="O36" s="22">
        <f t="shared" si="8"/>
        <v>3080</v>
      </c>
      <c r="P36" s="22">
        <f t="shared" si="8"/>
        <v>2211</v>
      </c>
      <c r="Q36" s="22">
        <f t="shared" si="8"/>
        <v>1502</v>
      </c>
      <c r="R36" s="22">
        <f t="shared" si="8"/>
        <v>1781</v>
      </c>
      <c r="S36" s="22">
        <f t="shared" si="8"/>
        <v>4406</v>
      </c>
      <c r="T36" s="22">
        <f t="shared" si="8"/>
        <v>5402</v>
      </c>
      <c r="U36" s="22">
        <f t="shared" si="8"/>
        <v>8079</v>
      </c>
      <c r="V36" s="22">
        <f>SUM(V40:V41)</f>
        <v>5909</v>
      </c>
      <c r="W36" s="22" t="s">
        <v>1</v>
      </c>
      <c r="X36" s="22">
        <v>3803</v>
      </c>
      <c r="Y36" s="22">
        <v>0</v>
      </c>
      <c r="Z36" s="22">
        <f>+Z40+Z41</f>
        <v>1456</v>
      </c>
      <c r="AA36" s="22">
        <v>9192</v>
      </c>
      <c r="AB36" s="22">
        <v>6359</v>
      </c>
    </row>
    <row r="37" spans="1:28" s="8" customFormat="1" x14ac:dyDescent="0.25">
      <c r="A37" s="9"/>
      <c r="B37" s="21"/>
      <c r="C37" s="22"/>
      <c r="D37" s="22"/>
      <c r="E37" s="22"/>
      <c r="F37" s="22"/>
      <c r="G37" s="22"/>
      <c r="H37" s="28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 s="8" customFormat="1" x14ac:dyDescent="0.25">
      <c r="A38" s="9" t="s">
        <v>20</v>
      </c>
      <c r="B38" s="21">
        <f>SUM(B40:B42)</f>
        <v>5867</v>
      </c>
      <c r="C38" s="22">
        <f>SUM(C40:C42)</f>
        <v>11919</v>
      </c>
      <c r="D38" s="22">
        <v>4019</v>
      </c>
      <c r="E38" s="22">
        <v>4966</v>
      </c>
      <c r="F38" s="22" t="s">
        <v>10</v>
      </c>
      <c r="G38" s="23">
        <f>SUM(G40:G42)</f>
        <v>863</v>
      </c>
      <c r="H38" s="23">
        <f>SUM(H40:H42)</f>
        <v>363</v>
      </c>
      <c r="I38" s="22">
        <f>SUM(I40:I42)</f>
        <v>4774</v>
      </c>
      <c r="J38" s="22">
        <f t="shared" ref="J38:U38" si="9">SUM(J40:J42)</f>
        <v>2783</v>
      </c>
      <c r="K38" s="22">
        <f>SUM(K40:K42)</f>
        <v>2703</v>
      </c>
      <c r="L38" s="22">
        <f t="shared" si="9"/>
        <v>3004</v>
      </c>
      <c r="M38" s="22">
        <f t="shared" si="9"/>
        <v>2553</v>
      </c>
      <c r="N38" s="22">
        <f t="shared" si="9"/>
        <v>3597</v>
      </c>
      <c r="O38" s="22">
        <f>SUM(O40:O42)</f>
        <v>4277</v>
      </c>
      <c r="P38" s="22">
        <f t="shared" si="9"/>
        <v>4817</v>
      </c>
      <c r="Q38" s="22">
        <f t="shared" si="9"/>
        <v>2245</v>
      </c>
      <c r="R38" s="22">
        <f t="shared" si="9"/>
        <v>3530</v>
      </c>
      <c r="S38" s="22">
        <f t="shared" si="9"/>
        <v>6146</v>
      </c>
      <c r="T38" s="22">
        <f t="shared" si="9"/>
        <v>6627</v>
      </c>
      <c r="U38" s="22">
        <f t="shared" si="9"/>
        <v>9982</v>
      </c>
      <c r="V38" s="22">
        <f>SUM(V40:V42)</f>
        <v>8106</v>
      </c>
      <c r="W38" s="22">
        <f>SUM(W40:W42)</f>
        <v>10554</v>
      </c>
      <c r="X38" s="22">
        <v>325</v>
      </c>
      <c r="Y38" s="22">
        <v>6</v>
      </c>
      <c r="Z38" s="22">
        <v>100</v>
      </c>
      <c r="AA38" s="22">
        <v>600</v>
      </c>
      <c r="AB38" s="22">
        <v>517</v>
      </c>
    </row>
    <row r="39" spans="1:28" s="8" customFormat="1" x14ac:dyDescent="0.25">
      <c r="A39" s="9"/>
      <c r="B39" s="21"/>
      <c r="C39" s="22"/>
      <c r="D39" s="22"/>
      <c r="E39" s="22"/>
      <c r="F39" s="22"/>
      <c r="G39" s="22"/>
      <c r="H39" s="28"/>
      <c r="I39" s="22"/>
      <c r="J39" s="2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s="8" customFormat="1" x14ac:dyDescent="0.25">
      <c r="A40" s="9" t="s">
        <v>21</v>
      </c>
      <c r="B40" s="21">
        <v>4982</v>
      </c>
      <c r="C40" s="22">
        <v>10225</v>
      </c>
      <c r="D40" s="22" t="s">
        <v>10</v>
      </c>
      <c r="E40" s="22" t="s">
        <v>10</v>
      </c>
      <c r="F40" s="22" t="s">
        <v>10</v>
      </c>
      <c r="G40" s="22">
        <v>863</v>
      </c>
      <c r="H40" s="23">
        <v>363</v>
      </c>
      <c r="I40" s="22">
        <v>285</v>
      </c>
      <c r="J40" s="22">
        <v>65</v>
      </c>
      <c r="K40" s="23">
        <v>273</v>
      </c>
      <c r="L40" s="23">
        <v>205</v>
      </c>
      <c r="M40" s="23">
        <v>189</v>
      </c>
      <c r="N40" s="23">
        <v>878</v>
      </c>
      <c r="O40" s="23">
        <v>1114</v>
      </c>
      <c r="P40" s="23">
        <v>840</v>
      </c>
      <c r="Q40" s="23">
        <v>364</v>
      </c>
      <c r="R40" s="23">
        <v>184</v>
      </c>
      <c r="S40" s="23">
        <v>2591</v>
      </c>
      <c r="T40" s="23">
        <v>3596</v>
      </c>
      <c r="U40" s="23">
        <v>7128</v>
      </c>
      <c r="V40" s="23">
        <v>4294</v>
      </c>
      <c r="W40" s="23">
        <v>6821</v>
      </c>
      <c r="X40" s="23">
        <v>2805</v>
      </c>
      <c r="Y40" s="23">
        <v>0</v>
      </c>
      <c r="Z40" s="23">
        <v>1150</v>
      </c>
      <c r="AA40" s="23">
        <v>3163</v>
      </c>
      <c r="AB40" s="23">
        <v>988</v>
      </c>
    </row>
    <row r="41" spans="1:28" s="8" customFormat="1" x14ac:dyDescent="0.25">
      <c r="A41" s="9" t="s">
        <v>22</v>
      </c>
      <c r="B41" s="21" t="s">
        <v>10</v>
      </c>
      <c r="C41" s="22" t="s">
        <v>10</v>
      </c>
      <c r="D41" s="22" t="s">
        <v>10</v>
      </c>
      <c r="E41" s="22" t="s">
        <v>10</v>
      </c>
      <c r="F41" s="22" t="s">
        <v>10</v>
      </c>
      <c r="G41" s="22" t="s">
        <v>10</v>
      </c>
      <c r="H41" s="22" t="s">
        <v>10</v>
      </c>
      <c r="I41" s="22">
        <v>1094</v>
      </c>
      <c r="J41" s="22">
        <v>1209</v>
      </c>
      <c r="K41" s="22">
        <v>1462</v>
      </c>
      <c r="L41" s="22">
        <v>1840</v>
      </c>
      <c r="M41" s="22">
        <v>1340</v>
      </c>
      <c r="N41" s="22">
        <v>993</v>
      </c>
      <c r="O41" s="22">
        <v>1966</v>
      </c>
      <c r="P41" s="22">
        <v>1371</v>
      </c>
      <c r="Q41" s="22">
        <v>1138</v>
      </c>
      <c r="R41" s="22">
        <v>1597</v>
      </c>
      <c r="S41" s="22">
        <v>1815</v>
      </c>
      <c r="T41" s="22">
        <v>1806</v>
      </c>
      <c r="U41" s="22">
        <v>951</v>
      </c>
      <c r="V41" s="22">
        <v>1615</v>
      </c>
      <c r="W41" s="22">
        <v>1633</v>
      </c>
      <c r="X41" s="22">
        <v>626</v>
      </c>
      <c r="Y41" s="22">
        <v>0</v>
      </c>
      <c r="Z41" s="22">
        <v>306</v>
      </c>
      <c r="AA41" s="22">
        <v>840</v>
      </c>
      <c r="AB41" s="22">
        <v>771</v>
      </c>
    </row>
    <row r="42" spans="1:28" s="8" customFormat="1" x14ac:dyDescent="0.25">
      <c r="A42" s="9" t="s">
        <v>23</v>
      </c>
      <c r="B42" s="21">
        <v>885</v>
      </c>
      <c r="C42" s="22">
        <v>1694</v>
      </c>
      <c r="D42" s="22" t="s">
        <v>10</v>
      </c>
      <c r="E42" s="22" t="s">
        <v>10</v>
      </c>
      <c r="F42" s="22" t="s">
        <v>10</v>
      </c>
      <c r="G42" s="22" t="s">
        <v>10</v>
      </c>
      <c r="H42" s="22" t="s">
        <v>10</v>
      </c>
      <c r="I42" s="22">
        <v>3395</v>
      </c>
      <c r="J42" s="22">
        <v>1509</v>
      </c>
      <c r="K42" s="22">
        <v>968</v>
      </c>
      <c r="L42" s="22">
        <v>959</v>
      </c>
      <c r="M42" s="22">
        <v>1024</v>
      </c>
      <c r="N42" s="22">
        <v>1726</v>
      </c>
      <c r="O42" s="22">
        <v>1197</v>
      </c>
      <c r="P42" s="22">
        <v>2606</v>
      </c>
      <c r="Q42" s="22">
        <v>743</v>
      </c>
      <c r="R42" s="22">
        <v>1749</v>
      </c>
      <c r="S42" s="22">
        <v>1740</v>
      </c>
      <c r="T42" s="22">
        <v>1225</v>
      </c>
      <c r="U42" s="22">
        <v>1903</v>
      </c>
      <c r="V42" s="22">
        <v>2197</v>
      </c>
      <c r="W42" s="22">
        <v>2100</v>
      </c>
      <c r="X42" s="22">
        <v>325</v>
      </c>
      <c r="Y42" s="22">
        <v>6</v>
      </c>
      <c r="Z42" s="22">
        <v>100</v>
      </c>
      <c r="AA42" s="22">
        <v>259</v>
      </c>
      <c r="AB42" s="22">
        <v>305</v>
      </c>
    </row>
    <row r="43" spans="1:28" s="8" customFormat="1" ht="14.4" thickBot="1" x14ac:dyDescent="0.3">
      <c r="A43" s="29"/>
      <c r="B43" s="29"/>
      <c r="C43" s="30"/>
      <c r="D43" s="30"/>
      <c r="E43" s="30"/>
      <c r="F43" s="30"/>
      <c r="G43" s="30"/>
      <c r="H43" s="30"/>
      <c r="I43" s="30"/>
      <c r="J43" s="34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 s="8" customFormat="1" x14ac:dyDescent="0.25">
      <c r="A44" s="3" t="s">
        <v>26</v>
      </c>
      <c r="D44" s="9"/>
      <c r="E44" s="9"/>
    </row>
    <row r="45" spans="1:28" s="8" customFormat="1" x14ac:dyDescent="0.25">
      <c r="A45" s="4" t="s">
        <v>25</v>
      </c>
      <c r="D45" s="9"/>
      <c r="E45" s="9"/>
    </row>
    <row r="46" spans="1:28" s="8" customFormat="1" x14ac:dyDescent="0.25">
      <c r="A46" s="31"/>
      <c r="D46" s="9"/>
      <c r="E46" s="9"/>
    </row>
    <row r="47" spans="1:28" s="8" customFormat="1" x14ac:dyDescent="0.25">
      <c r="A47" s="31"/>
      <c r="D47" s="9"/>
      <c r="E47" s="9"/>
    </row>
    <row r="48" spans="1:28" s="8" customFormat="1" x14ac:dyDescent="0.25">
      <c r="A48" s="32"/>
      <c r="D48" s="9"/>
      <c r="E48" s="9"/>
    </row>
    <row r="49" spans="1:5" s="8" customFormat="1" x14ac:dyDescent="0.25">
      <c r="A49" s="31"/>
      <c r="D49" s="9"/>
      <c r="E49" s="9"/>
    </row>
    <row r="50" spans="1:5" s="8" customFormat="1" x14ac:dyDescent="0.25">
      <c r="A50" s="31"/>
      <c r="D50" s="9"/>
      <c r="E50" s="9"/>
    </row>
    <row r="51" spans="1:5" s="8" customFormat="1" x14ac:dyDescent="0.25">
      <c r="A51" s="31"/>
      <c r="D51" s="9"/>
      <c r="E51" s="9"/>
    </row>
    <row r="52" spans="1:5" s="8" customFormat="1" x14ac:dyDescent="0.25">
      <c r="A52" s="31"/>
      <c r="D52" s="9"/>
      <c r="E52" s="9"/>
    </row>
    <row r="58" spans="1:5" x14ac:dyDescent="0.25">
      <c r="E58" s="2" t="s">
        <v>24</v>
      </c>
    </row>
  </sheetData>
  <mergeCells count="3">
    <mergeCell ref="B5:E5"/>
    <mergeCell ref="AA4:AB4"/>
    <mergeCell ref="L4:M4"/>
  </mergeCells>
  <printOptions horizontalCentered="1"/>
  <pageMargins left="1" right="1" top="1" bottom="1" header="0.75" footer="0.5"/>
  <pageSetup scale="73" fitToWidth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Montserrat</vt:lpstr>
      <vt:lpstr>Montserrat!Print_Area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Dwayne Dick</cp:lastModifiedBy>
  <cp:lastPrinted>2021-08-23T14:59:32Z</cp:lastPrinted>
  <dcterms:created xsi:type="dcterms:W3CDTF">2012-07-05T16:10:11Z</dcterms:created>
  <dcterms:modified xsi:type="dcterms:W3CDTF">2025-08-11T23:16:07Z</dcterms:modified>
</cp:coreProperties>
</file>