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5CDBD902-278B-4260-AD1A-886DD6AE60BF}" xr6:coauthVersionLast="47" xr6:coauthVersionMax="47" xr10:uidLastSave="{00000000-0000-0000-0000-000000000000}"/>
  <bookViews>
    <workbookView xWindow="-28920" yWindow="-120" windowWidth="29040" windowHeight="15720" xr2:uid="{CBE4CE9C-9952-4014-94A3-7E0A31FEAA92}"/>
  </bookViews>
  <sheets>
    <sheet name="Suriname" sheetId="1" r:id="rId1"/>
  </sheets>
  <definedNames>
    <definedName name="_xlnm.Print_Area" localSheetId="0">Suriname!$A$1:$V$45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1" l="1"/>
  <c r="X35" i="1"/>
  <c r="AA35" i="1"/>
  <c r="Z29" i="1"/>
  <c r="Z12" i="1" s="1"/>
  <c r="AA29" i="1"/>
  <c r="AA12" i="1" s="1"/>
  <c r="X29" i="1"/>
  <c r="Y35" i="1"/>
  <c r="Y22" i="1"/>
  <c r="Y18" i="1"/>
  <c r="Y12" i="1" s="1"/>
  <c r="X12" i="1"/>
  <c r="V18" i="1"/>
  <c r="V12" i="1"/>
  <c r="W18" i="1"/>
  <c r="W12" i="1" s="1"/>
  <c r="U18" i="1"/>
  <c r="U12" i="1" s="1"/>
  <c r="T12" i="1"/>
  <c r="S12" i="1"/>
  <c r="I12" i="1"/>
  <c r="J12" i="1"/>
  <c r="K12" i="1"/>
  <c r="L12" i="1"/>
  <c r="M12" i="1"/>
  <c r="N12" i="1"/>
  <c r="O12" i="1"/>
  <c r="P12" i="1"/>
  <c r="Q12" i="1"/>
  <c r="R12" i="1"/>
  <c r="H12" i="1"/>
  <c r="G12" i="1"/>
  <c r="F35" i="1"/>
  <c r="F12" i="1"/>
  <c r="E35" i="1"/>
  <c r="E12" i="1" s="1"/>
  <c r="D35" i="1"/>
  <c r="D12" i="1"/>
  <c r="C18" i="1"/>
  <c r="C12" i="1" s="1"/>
  <c r="C10" i="1" s="1"/>
  <c r="C8" i="1" s="1"/>
  <c r="B18" i="1"/>
  <c r="B12" i="1"/>
  <c r="B10" i="1"/>
  <c r="B8" i="1"/>
  <c r="G8" i="1"/>
  <c r="F8" i="1"/>
  <c r="E8" i="1"/>
  <c r="D8" i="1"/>
</calcChain>
</file>

<file path=xl/sharedStrings.xml><?xml version="1.0" encoding="utf-8"?>
<sst xmlns="http://schemas.openxmlformats.org/spreadsheetml/2006/main" count="185" uniqueCount="35">
  <si>
    <t>(No.of Persons)</t>
  </si>
  <si>
    <t>…</t>
  </si>
  <si>
    <t>TOTAL VISITOR ARRIVALS</t>
  </si>
  <si>
    <t xml:space="preserve">            …</t>
  </si>
  <si>
    <t>e</t>
  </si>
  <si>
    <t>n     e</t>
  </si>
  <si>
    <t xml:space="preserve">   TOTAL STAY-OVER ARRIVALS</t>
  </si>
  <si>
    <t xml:space="preserve">              United States</t>
  </si>
  <si>
    <t xml:space="preserve">              Canada</t>
  </si>
  <si>
    <t>r   e</t>
  </si>
  <si>
    <t xml:space="preserve">              Europe</t>
  </si>
  <si>
    <t xml:space="preserve">                  United Kingdom</t>
  </si>
  <si>
    <t xml:space="preserve">                  Holland</t>
  </si>
  <si>
    <t xml:space="preserve">                  Other Europe</t>
  </si>
  <si>
    <t xml:space="preserve">              CARIBBEAN</t>
  </si>
  <si>
    <t>Dominica</t>
  </si>
  <si>
    <t xml:space="preserve">         …</t>
  </si>
  <si>
    <t>Trinidad and Tobago</t>
  </si>
  <si>
    <t>Haiti</t>
  </si>
  <si>
    <t xml:space="preserve">              SOUTH AMERICA</t>
  </si>
  <si>
    <t>Guyana</t>
  </si>
  <si>
    <t>Brazil</t>
  </si>
  <si>
    <t xml:space="preserve">              LATIN AMERICA</t>
  </si>
  <si>
    <t xml:space="preserve">             OTHER COUNTRIES</t>
  </si>
  <si>
    <t>of which: Chinese</t>
  </si>
  <si>
    <t xml:space="preserve">     STAY-OVER ARRIVALS BY SEA</t>
  </si>
  <si>
    <t xml:space="preserve">     EXCURSIONIST</t>
  </si>
  <si>
    <t xml:space="preserve">     CRUISESHIP VISITORS</t>
  </si>
  <si>
    <t>Suriname Tourism Foundation and General Bureau of Statistics</t>
  </si>
  <si>
    <r>
      <t xml:space="preserve">SOURCES </t>
    </r>
    <r>
      <rPr>
        <i/>
        <sz val="10"/>
        <rFont val="Arial"/>
        <family val="2"/>
      </rPr>
      <t>:    Caribbean Tourism Organization</t>
    </r>
  </si>
  <si>
    <t xml:space="preserve">     STAY-OVER ARRIVALS BY AIR*</t>
  </si>
  <si>
    <t>* Refers to Stay-over arrivals via all ports</t>
  </si>
  <si>
    <t>NUMBER OF VISITOR ARRIVALS TO SURINAME: 1990, 1995, 2000 - 2023</t>
  </si>
  <si>
    <r>
      <t xml:space="preserve">NOTES </t>
    </r>
    <r>
      <rPr>
        <i/>
        <sz val="10"/>
        <rFont val="Arial"/>
        <family val="2"/>
      </rPr>
      <t>:    e- estimated data</t>
    </r>
  </si>
  <si>
    <t>r- 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</si>
</sst>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9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Border="1"/>
    <xf numFmtId="172" fontId="3" fillId="0" borderId="0" xfId="1" applyNumberFormat="1" applyFont="1" applyFill="1" applyBorder="1"/>
    <xf numFmtId="172" fontId="4" fillId="0" borderId="0" xfId="1" applyNumberFormat="1" applyFont="1" applyFill="1" applyBorder="1" applyAlignment="1">
      <alignment horizontal="right"/>
    </xf>
    <xf numFmtId="172" fontId="4" fillId="0" borderId="0" xfId="1" applyNumberFormat="1" applyFont="1" applyFill="1" applyBorder="1"/>
    <xf numFmtId="172" fontId="4" fillId="0" borderId="0" xfId="1" applyNumberFormat="1" applyFont="1" applyFill="1"/>
    <xf numFmtId="172" fontId="7" fillId="0" borderId="0" xfId="1" applyNumberFormat="1" applyFont="1" applyAlignment="1">
      <alignment horizontal="right"/>
    </xf>
    <xf numFmtId="172" fontId="7" fillId="0" borderId="0" xfId="1" applyNumberFormat="1" applyFont="1" applyFill="1" applyAlignment="1">
      <alignment horizontal="right" indent="1"/>
    </xf>
    <xf numFmtId="172" fontId="4" fillId="0" borderId="0" xfId="1" applyNumberFormat="1" applyFont="1"/>
    <xf numFmtId="172" fontId="4" fillId="0" borderId="0" xfId="1" applyNumberFormat="1" applyFont="1" applyBorder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Alignment="1">
      <alignment horizontal="right"/>
    </xf>
    <xf numFmtId="172" fontId="8" fillId="0" borderId="0" xfId="1" applyNumberFormat="1" applyFont="1" applyFill="1" applyBorder="1" applyAlignment="1">
      <alignment horizontal="right"/>
    </xf>
    <xf numFmtId="172" fontId="7" fillId="0" borderId="0" xfId="1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left" indent="8"/>
    </xf>
    <xf numFmtId="0" fontId="4" fillId="0" borderId="0" xfId="0" applyFont="1" applyBorder="1" applyAlignment="1">
      <alignment horizontal="left" indent="9"/>
    </xf>
    <xf numFmtId="0" fontId="4" fillId="0" borderId="0" xfId="0" applyFont="1" applyBorder="1" applyAlignment="1">
      <alignment horizontal="left" indent="5"/>
    </xf>
    <xf numFmtId="0" fontId="4" fillId="0" borderId="5" xfId="0" applyFont="1" applyBorder="1"/>
    <xf numFmtId="0" fontId="4" fillId="0" borderId="5" xfId="0" applyFont="1" applyFill="1" applyBorder="1"/>
    <xf numFmtId="0" fontId="6" fillId="0" borderId="0" xfId="0" applyFont="1" applyAlignment="1">
      <alignment horizontal="left" indent="3"/>
    </xf>
    <xf numFmtId="0" fontId="5" fillId="0" borderId="0" xfId="0" applyFont="1"/>
    <xf numFmtId="0" fontId="2" fillId="0" borderId="0" xfId="0" applyFont="1" applyAlignment="1"/>
    <xf numFmtId="3" fontId="4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95D4-B8E7-4A93-A60C-BA024F1D7C33}">
  <sheetPr transitionEvaluation="1"/>
  <dimension ref="A1:AA54"/>
  <sheetViews>
    <sheetView tabSelected="1" topLeftCell="T1" zoomScale="80" zoomScaleNormal="80" workbookViewId="0">
      <selection activeCell="K16" sqref="K16"/>
    </sheetView>
  </sheetViews>
  <sheetFormatPr defaultColWidth="8.90625" defaultRowHeight="13.8" x14ac:dyDescent="0.25"/>
  <cols>
    <col min="1" max="1" width="38.08984375" style="1" customWidth="1"/>
    <col min="2" max="19" width="9.36328125" style="1" customWidth="1"/>
    <col min="20" max="20" width="9.54296875" style="1" customWidth="1"/>
    <col min="21" max="27" width="9.36328125" style="1" customWidth="1"/>
    <col min="28" max="16384" width="8.90625" style="1"/>
  </cols>
  <sheetData>
    <row r="1" spans="1:27" x14ac:dyDescent="0.25">
      <c r="W1" s="36"/>
      <c r="X1" s="36"/>
      <c r="Y1" s="36"/>
      <c r="Z1" s="36"/>
      <c r="AA1" s="36"/>
    </row>
    <row r="2" spans="1:27" s="3" customFormat="1" ht="17.399999999999999" x14ac:dyDescent="0.3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7" s="3" customFormat="1" x14ac:dyDescent="0.25">
      <c r="A3" s="4"/>
      <c r="B3" s="4"/>
      <c r="C3" s="4"/>
    </row>
    <row r="4" spans="1:27" s="5" customFormat="1" ht="15.6" thickBot="1" x14ac:dyDescent="0.3">
      <c r="B4" s="3"/>
      <c r="C4" s="3"/>
      <c r="F4"/>
      <c r="K4" s="39"/>
      <c r="L4" s="39"/>
      <c r="Z4" s="37" t="s">
        <v>0</v>
      </c>
      <c r="AA4" s="37"/>
    </row>
    <row r="5" spans="1:27" s="5" customFormat="1" x14ac:dyDescent="0.25">
      <c r="A5" s="6"/>
      <c r="B5" s="38"/>
      <c r="C5" s="38"/>
      <c r="D5" s="3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11" customFormat="1" x14ac:dyDescent="0.25">
      <c r="A6" s="8"/>
      <c r="B6" s="9">
        <v>1990</v>
      </c>
      <c r="C6" s="9">
        <v>1995</v>
      </c>
      <c r="D6" s="9">
        <v>2000</v>
      </c>
      <c r="E6" s="10">
        <v>2001</v>
      </c>
      <c r="F6" s="10">
        <v>2002</v>
      </c>
      <c r="G6" s="10">
        <v>2003</v>
      </c>
      <c r="H6" s="10">
        <v>2004</v>
      </c>
      <c r="I6" s="10">
        <v>2005</v>
      </c>
      <c r="J6" s="10">
        <v>2006</v>
      </c>
      <c r="K6" s="10">
        <v>2007</v>
      </c>
      <c r="L6" s="10">
        <v>2008</v>
      </c>
      <c r="M6" s="10">
        <v>2009</v>
      </c>
      <c r="N6" s="10">
        <v>2010</v>
      </c>
      <c r="O6" s="10">
        <v>2011</v>
      </c>
      <c r="P6" s="10">
        <v>2012</v>
      </c>
      <c r="Q6" s="10">
        <v>2013</v>
      </c>
      <c r="R6" s="10">
        <v>2014</v>
      </c>
      <c r="S6" s="10">
        <v>2015</v>
      </c>
      <c r="T6" s="10">
        <v>2016</v>
      </c>
      <c r="U6" s="10">
        <v>2017</v>
      </c>
      <c r="V6" s="10">
        <v>2018</v>
      </c>
      <c r="W6" s="10">
        <v>2019</v>
      </c>
      <c r="X6" s="10">
        <v>2020</v>
      </c>
      <c r="Y6" s="10">
        <v>2021</v>
      </c>
      <c r="Z6" s="10">
        <v>2022</v>
      </c>
      <c r="AA6" s="10">
        <v>2023</v>
      </c>
    </row>
    <row r="7" spans="1:27" s="5" customFormat="1" x14ac:dyDescent="0.25">
      <c r="A7" s="12"/>
      <c r="B7" s="13"/>
      <c r="C7" s="13"/>
      <c r="D7" s="14"/>
    </row>
    <row r="8" spans="1:27" s="3" customFormat="1" x14ac:dyDescent="0.25">
      <c r="A8" s="15" t="s">
        <v>2</v>
      </c>
      <c r="B8" s="16">
        <f t="shared" ref="B8:G8" si="0">+B10</f>
        <v>49773</v>
      </c>
      <c r="C8" s="16">
        <f t="shared" si="0"/>
        <v>74388</v>
      </c>
      <c r="D8" s="16">
        <f t="shared" si="0"/>
        <v>56800</v>
      </c>
      <c r="E8" s="16">
        <f t="shared" si="0"/>
        <v>58400</v>
      </c>
      <c r="F8" s="16">
        <f t="shared" si="0"/>
        <v>58200</v>
      </c>
      <c r="G8" s="16">
        <f t="shared" si="0"/>
        <v>102600</v>
      </c>
      <c r="H8" s="16">
        <v>137808</v>
      </c>
      <c r="I8" s="16">
        <v>159852</v>
      </c>
      <c r="J8" s="16">
        <v>154060</v>
      </c>
      <c r="K8" s="16">
        <v>162509</v>
      </c>
      <c r="L8" s="16">
        <v>150711</v>
      </c>
      <c r="M8" s="16">
        <v>150628</v>
      </c>
      <c r="N8" s="16">
        <v>204519</v>
      </c>
      <c r="O8" s="16">
        <v>220475</v>
      </c>
      <c r="P8" s="16">
        <v>240041</v>
      </c>
      <c r="Q8" s="16">
        <v>249102</v>
      </c>
      <c r="R8" s="16">
        <v>251611</v>
      </c>
      <c r="S8" s="16">
        <v>227699</v>
      </c>
      <c r="T8" s="16">
        <v>256951</v>
      </c>
      <c r="U8" s="16">
        <v>314258</v>
      </c>
      <c r="V8" s="16">
        <v>333245</v>
      </c>
      <c r="W8" s="16">
        <v>274690</v>
      </c>
      <c r="X8" s="16">
        <v>70887</v>
      </c>
      <c r="Y8" s="16">
        <v>84629</v>
      </c>
      <c r="Z8" s="16">
        <v>269601</v>
      </c>
      <c r="AA8" s="16">
        <v>285785</v>
      </c>
    </row>
    <row r="9" spans="1:27" s="5" customFormat="1" ht="16.2" x14ac:dyDescent="0.35">
      <c r="A9" s="12"/>
      <c r="B9" s="18"/>
      <c r="C9" s="18"/>
      <c r="D9" s="19"/>
      <c r="E9" s="20" t="s">
        <v>4</v>
      </c>
      <c r="F9" s="20" t="s">
        <v>4</v>
      </c>
      <c r="G9" s="21" t="s">
        <v>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7" s="5" customFormat="1" x14ac:dyDescent="0.25">
      <c r="A10" s="12" t="s">
        <v>6</v>
      </c>
      <c r="B10" s="23">
        <f>+B12+B38</f>
        <v>49773</v>
      </c>
      <c r="C10" s="23">
        <f>+C12+C38</f>
        <v>74388</v>
      </c>
      <c r="D10" s="18">
        <v>56800</v>
      </c>
      <c r="E10" s="18">
        <v>58400</v>
      </c>
      <c r="F10" s="18">
        <v>58200</v>
      </c>
      <c r="G10" s="18">
        <v>102600</v>
      </c>
      <c r="H10" s="18">
        <v>146429</v>
      </c>
      <c r="I10" s="17">
        <v>160022</v>
      </c>
      <c r="J10" s="17">
        <v>154060</v>
      </c>
      <c r="K10" s="17">
        <v>162509</v>
      </c>
      <c r="L10" s="17">
        <v>150711</v>
      </c>
      <c r="M10" s="17">
        <v>150628</v>
      </c>
      <c r="N10" s="17">
        <v>204519</v>
      </c>
      <c r="O10" s="17">
        <v>220475</v>
      </c>
      <c r="P10" s="17">
        <v>240041</v>
      </c>
      <c r="Q10" s="17">
        <v>249102</v>
      </c>
      <c r="R10" s="17">
        <v>251611</v>
      </c>
      <c r="S10" s="17">
        <v>227699</v>
      </c>
      <c r="T10" s="17">
        <v>256951</v>
      </c>
      <c r="U10" s="17">
        <v>253754</v>
      </c>
      <c r="V10" s="17">
        <v>270137</v>
      </c>
      <c r="W10" s="17">
        <v>216025</v>
      </c>
      <c r="X10" s="17">
        <v>60370</v>
      </c>
      <c r="Y10" s="17">
        <v>69537</v>
      </c>
      <c r="Z10" s="17">
        <v>215664</v>
      </c>
      <c r="AA10" s="17">
        <v>225783</v>
      </c>
    </row>
    <row r="11" spans="1:27" s="5" customFormat="1" x14ac:dyDescent="0.25">
      <c r="A11" s="12"/>
      <c r="B11" s="18"/>
      <c r="C11" s="18"/>
      <c r="D11" s="1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5" customFormat="1" x14ac:dyDescent="0.25">
      <c r="A12" s="12" t="s">
        <v>30</v>
      </c>
      <c r="B12" s="23">
        <f>+B14+B16+B18+B24+B29+B33+B35</f>
        <v>28478</v>
      </c>
      <c r="C12" s="23">
        <f>+C14+C16+C18+C24+C29+C33+C35</f>
        <v>43411</v>
      </c>
      <c r="D12" s="23">
        <f t="shared" ref="D12:R12" si="1">+D14+D16+D18+D24+D29+D33+D35</f>
        <v>56800</v>
      </c>
      <c r="E12" s="23">
        <f t="shared" si="1"/>
        <v>58400</v>
      </c>
      <c r="F12" s="23">
        <f t="shared" si="1"/>
        <v>58200</v>
      </c>
      <c r="G12" s="23">
        <f t="shared" si="1"/>
        <v>102600</v>
      </c>
      <c r="H12" s="23">
        <f t="shared" si="1"/>
        <v>146429</v>
      </c>
      <c r="I12" s="23">
        <f t="shared" si="1"/>
        <v>160022</v>
      </c>
      <c r="J12" s="23">
        <f t="shared" si="1"/>
        <v>154060</v>
      </c>
      <c r="K12" s="23">
        <f t="shared" si="1"/>
        <v>162509</v>
      </c>
      <c r="L12" s="23">
        <f t="shared" si="1"/>
        <v>150711</v>
      </c>
      <c r="M12" s="23">
        <f t="shared" si="1"/>
        <v>150628</v>
      </c>
      <c r="N12" s="23">
        <f t="shared" si="1"/>
        <v>204519</v>
      </c>
      <c r="O12" s="23">
        <f t="shared" si="1"/>
        <v>220475</v>
      </c>
      <c r="P12" s="23">
        <f t="shared" si="1"/>
        <v>240041</v>
      </c>
      <c r="Q12" s="23">
        <f t="shared" si="1"/>
        <v>249102</v>
      </c>
      <c r="R12" s="23">
        <f t="shared" si="1"/>
        <v>251611</v>
      </c>
      <c r="S12" s="23">
        <f t="shared" ref="S12:AA12" si="2">+S14+S16+S18+S24+S29+S33+S35</f>
        <v>227699</v>
      </c>
      <c r="T12" s="23">
        <f t="shared" si="2"/>
        <v>256951</v>
      </c>
      <c r="U12" s="23">
        <f t="shared" si="2"/>
        <v>253754</v>
      </c>
      <c r="V12" s="23">
        <f t="shared" si="2"/>
        <v>270137</v>
      </c>
      <c r="W12" s="18">
        <f t="shared" si="2"/>
        <v>216025</v>
      </c>
      <c r="X12" s="18">
        <f t="shared" si="2"/>
        <v>60370</v>
      </c>
      <c r="Y12" s="18">
        <f t="shared" si="2"/>
        <v>69537</v>
      </c>
      <c r="Z12" s="18">
        <f t="shared" si="2"/>
        <v>215664</v>
      </c>
      <c r="AA12" s="23">
        <f t="shared" si="2"/>
        <v>225783</v>
      </c>
    </row>
    <row r="13" spans="1:27" s="5" customFormat="1" x14ac:dyDescent="0.25">
      <c r="A13" s="12"/>
      <c r="B13" s="18"/>
      <c r="C13" s="18"/>
      <c r="D13" s="1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s="5" customFormat="1" x14ac:dyDescent="0.25">
      <c r="A14" s="24" t="s">
        <v>7</v>
      </c>
      <c r="B14" s="18">
        <v>960</v>
      </c>
      <c r="C14" s="18">
        <v>1722</v>
      </c>
      <c r="D14" s="18">
        <v>700</v>
      </c>
      <c r="E14" s="18">
        <v>700</v>
      </c>
      <c r="F14" s="18">
        <v>600</v>
      </c>
      <c r="G14" s="18">
        <v>3400</v>
      </c>
      <c r="H14" s="19">
        <v>4465</v>
      </c>
      <c r="I14" s="22">
        <v>4673</v>
      </c>
      <c r="J14" s="22">
        <v>4378</v>
      </c>
      <c r="K14" s="17">
        <v>4573</v>
      </c>
      <c r="L14" s="17">
        <v>4973</v>
      </c>
      <c r="M14" s="17">
        <v>4964</v>
      </c>
      <c r="N14" s="17">
        <v>6600</v>
      </c>
      <c r="O14" s="17">
        <v>7754</v>
      </c>
      <c r="P14" s="17">
        <v>7985</v>
      </c>
      <c r="Q14" s="17">
        <v>7287</v>
      </c>
      <c r="R14" s="17">
        <v>7797</v>
      </c>
      <c r="S14" s="17">
        <v>7543</v>
      </c>
      <c r="T14" s="17">
        <v>8222</v>
      </c>
      <c r="U14" s="17">
        <v>7776</v>
      </c>
      <c r="V14" s="17">
        <v>7811</v>
      </c>
      <c r="W14" s="17">
        <v>6629</v>
      </c>
      <c r="X14" s="17">
        <v>1803</v>
      </c>
      <c r="Y14" s="17">
        <v>3122</v>
      </c>
      <c r="Z14" s="17">
        <v>8263</v>
      </c>
      <c r="AA14" s="17">
        <v>7534</v>
      </c>
    </row>
    <row r="15" spans="1:27" s="5" customFormat="1" x14ac:dyDescent="0.25">
      <c r="A15" s="24"/>
      <c r="B15" s="18"/>
      <c r="C15" s="18"/>
      <c r="D15" s="19"/>
      <c r="E15" s="19"/>
      <c r="F15" s="19"/>
      <c r="G15" s="19"/>
      <c r="H15" s="1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s="5" customFormat="1" x14ac:dyDescent="0.25">
      <c r="A16" s="24" t="s">
        <v>8</v>
      </c>
      <c r="B16" s="18">
        <v>208</v>
      </c>
      <c r="C16" s="18">
        <v>704</v>
      </c>
      <c r="D16" s="18">
        <v>189</v>
      </c>
      <c r="E16" s="18">
        <v>120</v>
      </c>
      <c r="F16" s="18">
        <v>91</v>
      </c>
      <c r="G16" s="18">
        <v>718</v>
      </c>
      <c r="H16" s="25">
        <v>731</v>
      </c>
      <c r="I16" s="25" t="s">
        <v>1</v>
      </c>
      <c r="J16" s="25">
        <v>0</v>
      </c>
      <c r="K16" s="25">
        <v>1226</v>
      </c>
      <c r="L16" s="25" t="s">
        <v>1</v>
      </c>
      <c r="M16" s="25" t="s">
        <v>1</v>
      </c>
      <c r="N16" s="25" t="s">
        <v>1</v>
      </c>
      <c r="O16" s="25" t="s">
        <v>1</v>
      </c>
      <c r="P16" s="25">
        <v>2206</v>
      </c>
      <c r="Q16" s="25">
        <v>1763</v>
      </c>
      <c r="R16" s="25">
        <v>1826</v>
      </c>
      <c r="S16" s="25">
        <v>2613</v>
      </c>
      <c r="T16" s="25">
        <v>2313</v>
      </c>
      <c r="U16" s="25">
        <v>2331</v>
      </c>
      <c r="V16" s="25">
        <v>2388</v>
      </c>
      <c r="W16" s="25">
        <v>1747</v>
      </c>
      <c r="X16" s="25">
        <v>458</v>
      </c>
      <c r="Y16" s="25">
        <v>740</v>
      </c>
      <c r="Z16" s="25">
        <v>1235</v>
      </c>
      <c r="AA16" s="25">
        <v>1267</v>
      </c>
    </row>
    <row r="17" spans="1:27" s="5" customFormat="1" ht="16.2" x14ac:dyDescent="0.25">
      <c r="A17" s="24"/>
      <c r="B17" s="18"/>
      <c r="C17" s="18"/>
      <c r="D17" s="26" t="s">
        <v>9</v>
      </c>
      <c r="E17" s="26" t="s">
        <v>9</v>
      </c>
      <c r="F17" s="26" t="s">
        <v>9</v>
      </c>
      <c r="G17" s="26" t="s">
        <v>9</v>
      </c>
      <c r="H17" s="19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s="5" customFormat="1" x14ac:dyDescent="0.25">
      <c r="A18" s="24" t="s">
        <v>10</v>
      </c>
      <c r="B18" s="18">
        <f>SUM(B20:B22)</f>
        <v>23836</v>
      </c>
      <c r="C18" s="18">
        <f>SUM(C20:C22)</f>
        <v>17600</v>
      </c>
      <c r="D18" s="17">
        <v>46300</v>
      </c>
      <c r="E18" s="17">
        <v>47500</v>
      </c>
      <c r="F18" s="17">
        <v>48300</v>
      </c>
      <c r="G18" s="17">
        <v>70100</v>
      </c>
      <c r="H18" s="17">
        <v>86913</v>
      </c>
      <c r="I18" s="25">
        <v>99508</v>
      </c>
      <c r="J18" s="25">
        <v>99173</v>
      </c>
      <c r="K18" s="25">
        <v>108134</v>
      </c>
      <c r="L18" s="25">
        <v>95299</v>
      </c>
      <c r="M18" s="25">
        <v>87783</v>
      </c>
      <c r="N18" s="25">
        <v>110209</v>
      </c>
      <c r="O18" s="25">
        <v>107966</v>
      </c>
      <c r="P18" s="25">
        <v>108975</v>
      </c>
      <c r="Q18" s="25">
        <v>104566</v>
      </c>
      <c r="R18" s="25">
        <v>113215</v>
      </c>
      <c r="S18" s="25">
        <v>100211</v>
      </c>
      <c r="T18" s="25">
        <v>113572</v>
      </c>
      <c r="U18" s="25">
        <f>SUM(U20:U22)</f>
        <v>158230</v>
      </c>
      <c r="V18" s="25">
        <f>SUM(V20:V22)</f>
        <v>166412</v>
      </c>
      <c r="W18" s="25">
        <f>SUM(W20:W22)</f>
        <v>124684</v>
      </c>
      <c r="X18" s="25">
        <v>32962</v>
      </c>
      <c r="Y18" s="25">
        <f>SUM(Y20:Y22)</f>
        <v>48000</v>
      </c>
      <c r="Z18" s="25">
        <v>85039</v>
      </c>
      <c r="AA18" s="25">
        <v>133910</v>
      </c>
    </row>
    <row r="19" spans="1:27" s="5" customFormat="1" x14ac:dyDescent="0.25">
      <c r="A19" s="24"/>
      <c r="B19" s="18"/>
      <c r="C19" s="18"/>
      <c r="D19" s="19"/>
      <c r="E19" s="19"/>
      <c r="F19" s="19"/>
      <c r="G19" s="19"/>
      <c r="H19" s="1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s="5" customFormat="1" x14ac:dyDescent="0.25">
      <c r="A20" s="24" t="s">
        <v>11</v>
      </c>
      <c r="B20" s="18" t="s">
        <v>3</v>
      </c>
      <c r="C20" s="18" t="s">
        <v>3</v>
      </c>
      <c r="D20" s="17" t="s">
        <v>3</v>
      </c>
      <c r="E20" s="17" t="s">
        <v>3</v>
      </c>
      <c r="F20" s="17" t="s">
        <v>3</v>
      </c>
      <c r="G20" s="17" t="s">
        <v>3</v>
      </c>
      <c r="H20" s="17" t="s">
        <v>3</v>
      </c>
      <c r="I20" s="17" t="s">
        <v>3</v>
      </c>
      <c r="J20" s="17" t="s">
        <v>3</v>
      </c>
      <c r="K20" s="17" t="s">
        <v>3</v>
      </c>
      <c r="L20" s="17" t="s">
        <v>3</v>
      </c>
      <c r="M20" s="17" t="s">
        <v>3</v>
      </c>
      <c r="N20" s="17" t="s">
        <v>3</v>
      </c>
      <c r="O20" s="17" t="s">
        <v>3</v>
      </c>
      <c r="P20" s="17">
        <v>1119</v>
      </c>
      <c r="Q20" s="17">
        <v>955</v>
      </c>
      <c r="R20" s="17">
        <v>1290</v>
      </c>
      <c r="S20" s="17">
        <v>1474</v>
      </c>
      <c r="T20" s="17">
        <v>4625</v>
      </c>
      <c r="U20" s="17">
        <v>1200</v>
      </c>
      <c r="V20" s="17">
        <v>1433</v>
      </c>
      <c r="W20" s="17">
        <v>991</v>
      </c>
      <c r="X20" s="17">
        <v>384</v>
      </c>
      <c r="Y20" s="17">
        <v>866</v>
      </c>
      <c r="Z20" s="17">
        <v>1178</v>
      </c>
      <c r="AA20" s="17">
        <v>1170</v>
      </c>
    </row>
    <row r="21" spans="1:27" s="5" customFormat="1" x14ac:dyDescent="0.25">
      <c r="A21" s="24" t="s">
        <v>12</v>
      </c>
      <c r="B21" s="18">
        <v>22506</v>
      </c>
      <c r="C21" s="18">
        <v>14845</v>
      </c>
      <c r="D21" s="18">
        <v>45137</v>
      </c>
      <c r="E21" s="18">
        <v>48746</v>
      </c>
      <c r="F21" s="18">
        <v>53592</v>
      </c>
      <c r="G21" s="18">
        <v>48086</v>
      </c>
      <c r="H21" s="19">
        <v>62552</v>
      </c>
      <c r="I21" s="22">
        <v>93658</v>
      </c>
      <c r="J21" s="22">
        <v>92333</v>
      </c>
      <c r="K21" s="17">
        <v>101222</v>
      </c>
      <c r="L21" s="17">
        <v>88380</v>
      </c>
      <c r="M21" s="17">
        <v>81117</v>
      </c>
      <c r="N21" s="17">
        <v>101578</v>
      </c>
      <c r="O21" s="17">
        <v>98054</v>
      </c>
      <c r="P21" s="17">
        <v>96427</v>
      </c>
      <c r="Q21" s="17">
        <v>88021</v>
      </c>
      <c r="R21" s="17">
        <v>92104</v>
      </c>
      <c r="S21" s="17">
        <v>82225</v>
      </c>
      <c r="T21" s="17">
        <v>72460</v>
      </c>
      <c r="U21" s="17">
        <v>113656</v>
      </c>
      <c r="V21" s="17">
        <v>111214</v>
      </c>
      <c r="W21" s="17">
        <v>110608</v>
      </c>
      <c r="X21" s="17">
        <v>25684</v>
      </c>
      <c r="Y21" s="17">
        <v>42208</v>
      </c>
      <c r="Z21" s="17">
        <v>58022</v>
      </c>
      <c r="AA21" s="17">
        <v>103608</v>
      </c>
    </row>
    <row r="22" spans="1:27" s="5" customFormat="1" x14ac:dyDescent="0.25">
      <c r="A22" s="24" t="s">
        <v>13</v>
      </c>
      <c r="B22" s="18">
        <v>1330</v>
      </c>
      <c r="C22" s="18">
        <v>2755</v>
      </c>
      <c r="D22" s="18">
        <v>1148</v>
      </c>
      <c r="E22" s="18" t="s">
        <v>3</v>
      </c>
      <c r="F22" s="18" t="s">
        <v>3</v>
      </c>
      <c r="G22" s="18">
        <v>1276</v>
      </c>
      <c r="H22" s="18" t="s">
        <v>3</v>
      </c>
      <c r="I22" s="22">
        <v>5850</v>
      </c>
      <c r="J22" s="22">
        <v>6840</v>
      </c>
      <c r="K22" s="17">
        <v>6912</v>
      </c>
      <c r="L22" s="17">
        <v>6919</v>
      </c>
      <c r="M22" s="17">
        <v>6666</v>
      </c>
      <c r="N22" s="17">
        <v>8631</v>
      </c>
      <c r="O22" s="17">
        <v>9912</v>
      </c>
      <c r="P22" s="17">
        <v>11429</v>
      </c>
      <c r="Q22" s="17">
        <v>15590</v>
      </c>
      <c r="R22" s="17">
        <v>19821</v>
      </c>
      <c r="S22" s="17">
        <v>16512</v>
      </c>
      <c r="T22" s="17">
        <v>36487</v>
      </c>
      <c r="U22" s="17">
        <v>43374</v>
      </c>
      <c r="V22" s="17">
        <v>53765</v>
      </c>
      <c r="W22" s="17">
        <v>13085</v>
      </c>
      <c r="X22" s="17">
        <v>6894</v>
      </c>
      <c r="Y22" s="17">
        <f>492+165+2874+1395</f>
        <v>4926</v>
      </c>
      <c r="Z22" s="17">
        <v>25839</v>
      </c>
      <c r="AA22" s="17">
        <v>29132</v>
      </c>
    </row>
    <row r="23" spans="1:27" s="5" customFormat="1" ht="16.2" x14ac:dyDescent="0.35">
      <c r="A23" s="24"/>
      <c r="B23" s="18"/>
      <c r="C23" s="18"/>
      <c r="D23" s="27" t="s">
        <v>4</v>
      </c>
      <c r="E23" s="27" t="s">
        <v>4</v>
      </c>
      <c r="F23" s="27" t="s">
        <v>4</v>
      </c>
      <c r="G23" s="21" t="s">
        <v>5</v>
      </c>
      <c r="H23" s="19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s="5" customFormat="1" x14ac:dyDescent="0.25">
      <c r="A24" s="24" t="s">
        <v>14</v>
      </c>
      <c r="B24" s="18">
        <v>575</v>
      </c>
      <c r="C24" s="18">
        <v>10354</v>
      </c>
      <c r="D24" s="18">
        <v>4700</v>
      </c>
      <c r="E24" s="18">
        <v>4800</v>
      </c>
      <c r="F24" s="18">
        <v>4600</v>
      </c>
      <c r="G24" s="18">
        <v>12000</v>
      </c>
      <c r="H24" s="18">
        <v>8621</v>
      </c>
      <c r="I24" s="17">
        <v>9448</v>
      </c>
      <c r="J24" s="17">
        <v>7821</v>
      </c>
      <c r="K24" s="17">
        <v>9568</v>
      </c>
      <c r="L24" s="17">
        <v>8845</v>
      </c>
      <c r="M24" s="17">
        <v>10497</v>
      </c>
      <c r="N24" s="17">
        <v>13417</v>
      </c>
      <c r="O24" s="17">
        <v>14448</v>
      </c>
      <c r="P24" s="17">
        <v>14329</v>
      </c>
      <c r="Q24" s="17">
        <v>15840</v>
      </c>
      <c r="R24" s="17">
        <v>15787</v>
      </c>
      <c r="S24" s="17">
        <v>15946</v>
      </c>
      <c r="T24" s="17">
        <v>16702</v>
      </c>
      <c r="U24" s="17">
        <v>10982</v>
      </c>
      <c r="V24" s="17">
        <v>13669</v>
      </c>
      <c r="W24" s="17">
        <v>44995</v>
      </c>
      <c r="X24" s="17">
        <v>14681</v>
      </c>
      <c r="Y24" s="17">
        <v>3560</v>
      </c>
      <c r="Z24" s="17">
        <v>29625</v>
      </c>
      <c r="AA24" s="17">
        <v>18235</v>
      </c>
    </row>
    <row r="25" spans="1:27" s="5" customFormat="1" x14ac:dyDescent="0.25">
      <c r="A25" s="28" t="s">
        <v>15</v>
      </c>
      <c r="B25" s="18" t="s">
        <v>16</v>
      </c>
      <c r="C25" s="18" t="s">
        <v>16</v>
      </c>
      <c r="D25" s="19">
        <v>345</v>
      </c>
      <c r="E25" s="18">
        <v>93</v>
      </c>
      <c r="F25" s="18">
        <v>33</v>
      </c>
      <c r="G25" s="18">
        <v>131</v>
      </c>
      <c r="H25" s="19">
        <v>257</v>
      </c>
      <c r="I25" s="17" t="s">
        <v>1</v>
      </c>
      <c r="J25" s="17" t="s">
        <v>1</v>
      </c>
      <c r="K25" s="17" t="s">
        <v>1</v>
      </c>
      <c r="L25" s="17" t="s">
        <v>1</v>
      </c>
      <c r="M25" s="17" t="s">
        <v>1</v>
      </c>
      <c r="N25" s="17" t="s">
        <v>1</v>
      </c>
      <c r="O25" s="17" t="s">
        <v>1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7" s="5" customFormat="1" x14ac:dyDescent="0.25">
      <c r="A26" s="28" t="s">
        <v>17</v>
      </c>
      <c r="B26" s="18" t="s">
        <v>16</v>
      </c>
      <c r="C26" s="18" t="s">
        <v>16</v>
      </c>
      <c r="D26" s="19">
        <v>208</v>
      </c>
      <c r="E26" s="19">
        <v>135</v>
      </c>
      <c r="F26" s="19">
        <v>203</v>
      </c>
      <c r="G26" s="19">
        <v>127</v>
      </c>
      <c r="H26" s="19">
        <v>362</v>
      </c>
      <c r="I26" s="17" t="s">
        <v>1</v>
      </c>
      <c r="J26" s="17" t="s">
        <v>1</v>
      </c>
      <c r="K26" s="17" t="s">
        <v>1</v>
      </c>
      <c r="L26" s="17" t="s">
        <v>1</v>
      </c>
      <c r="M26" s="17" t="s">
        <v>1</v>
      </c>
      <c r="N26" s="17" t="s">
        <v>1</v>
      </c>
      <c r="O26" s="17" t="s">
        <v>1</v>
      </c>
      <c r="P26" s="17">
        <v>4370</v>
      </c>
      <c r="Q26" s="17">
        <v>5060</v>
      </c>
      <c r="R26" s="17">
        <v>5081</v>
      </c>
      <c r="S26" s="17">
        <v>5849</v>
      </c>
      <c r="T26" s="17">
        <v>5396</v>
      </c>
      <c r="U26" s="17">
        <v>3852</v>
      </c>
      <c r="V26" s="17">
        <v>4023</v>
      </c>
      <c r="W26" s="17">
        <v>4555</v>
      </c>
      <c r="X26" s="17">
        <v>798</v>
      </c>
      <c r="Y26" s="17">
        <v>626</v>
      </c>
      <c r="Z26" s="17">
        <v>2862</v>
      </c>
      <c r="AA26" s="17">
        <v>3395</v>
      </c>
    </row>
    <row r="27" spans="1:27" s="5" customFormat="1" x14ac:dyDescent="0.25">
      <c r="A27" s="28" t="s">
        <v>18</v>
      </c>
      <c r="B27" s="18" t="s">
        <v>16</v>
      </c>
      <c r="C27" s="18" t="s">
        <v>16</v>
      </c>
      <c r="D27" s="19">
        <v>313</v>
      </c>
      <c r="E27" s="19">
        <v>151</v>
      </c>
      <c r="F27" s="19">
        <v>163</v>
      </c>
      <c r="G27" s="19">
        <v>116</v>
      </c>
      <c r="H27" s="19">
        <v>260</v>
      </c>
      <c r="I27" s="17" t="s">
        <v>1</v>
      </c>
      <c r="J27" s="17" t="s">
        <v>1</v>
      </c>
      <c r="K27" s="17" t="s">
        <v>1</v>
      </c>
      <c r="L27" s="17" t="s">
        <v>1</v>
      </c>
      <c r="M27" s="17" t="s">
        <v>1</v>
      </c>
      <c r="N27" s="17" t="s">
        <v>1</v>
      </c>
      <c r="O27" s="17" t="s">
        <v>1</v>
      </c>
      <c r="P27" s="17">
        <v>272</v>
      </c>
      <c r="Q27" s="17">
        <v>435</v>
      </c>
      <c r="R27" s="17">
        <v>471</v>
      </c>
      <c r="S27" s="17">
        <v>506</v>
      </c>
      <c r="T27" s="17">
        <v>514</v>
      </c>
      <c r="U27" s="17">
        <v>876</v>
      </c>
      <c r="V27" s="17">
        <v>1412</v>
      </c>
      <c r="W27" s="17">
        <v>5986</v>
      </c>
      <c r="X27" s="17">
        <v>6181</v>
      </c>
      <c r="Y27" s="17">
        <v>1791</v>
      </c>
      <c r="Z27" s="17">
        <v>599</v>
      </c>
      <c r="AA27" s="17">
        <v>1582</v>
      </c>
    </row>
    <row r="28" spans="1:27" s="5" customFormat="1" x14ac:dyDescent="0.25">
      <c r="A28" s="24"/>
      <c r="B28" s="18"/>
      <c r="C28" s="18"/>
      <c r="D28" s="19"/>
      <c r="E28" s="19"/>
      <c r="F28" s="19"/>
      <c r="G28" s="19"/>
      <c r="H28" s="19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s="5" customFormat="1" x14ac:dyDescent="0.25">
      <c r="A29" s="24" t="s">
        <v>19</v>
      </c>
      <c r="B29" s="18">
        <v>1982</v>
      </c>
      <c r="C29" s="18">
        <v>7293</v>
      </c>
      <c r="D29" s="18">
        <v>2274</v>
      </c>
      <c r="E29" s="18">
        <v>2324</v>
      </c>
      <c r="F29" s="18">
        <v>2076</v>
      </c>
      <c r="G29" s="18">
        <v>10781</v>
      </c>
      <c r="H29" s="18"/>
      <c r="I29" s="17">
        <v>39675</v>
      </c>
      <c r="J29" s="17">
        <v>38206</v>
      </c>
      <c r="K29" s="17">
        <v>35037</v>
      </c>
      <c r="L29" s="17">
        <v>35886</v>
      </c>
      <c r="M29" s="17">
        <v>41997</v>
      </c>
      <c r="N29" s="17">
        <v>66439</v>
      </c>
      <c r="O29" s="17">
        <v>78967</v>
      </c>
      <c r="P29" s="17">
        <v>97267</v>
      </c>
      <c r="Q29" s="17">
        <v>110581</v>
      </c>
      <c r="R29" s="17">
        <v>103594</v>
      </c>
      <c r="S29" s="17">
        <v>90094</v>
      </c>
      <c r="T29" s="17">
        <v>106378</v>
      </c>
      <c r="U29" s="17">
        <v>58469</v>
      </c>
      <c r="V29" s="17">
        <v>61611</v>
      </c>
      <c r="W29" s="17">
        <v>22599</v>
      </c>
      <c r="X29" s="22">
        <f>18426-10517</f>
        <v>7909</v>
      </c>
      <c r="Y29" s="17">
        <v>9458</v>
      </c>
      <c r="Z29" s="22">
        <f>90134-53937</f>
        <v>36197</v>
      </c>
      <c r="AA29" s="22">
        <f>104639-60279</f>
        <v>44360</v>
      </c>
    </row>
    <row r="30" spans="1:27" s="5" customFormat="1" x14ac:dyDescent="0.25">
      <c r="A30" s="29" t="s">
        <v>20</v>
      </c>
      <c r="B30" s="23" t="s">
        <v>3</v>
      </c>
      <c r="C30" s="23" t="s">
        <v>3</v>
      </c>
      <c r="D30" s="23" t="s">
        <v>3</v>
      </c>
      <c r="E30" s="23" t="s">
        <v>3</v>
      </c>
      <c r="F30" s="23" t="s">
        <v>3</v>
      </c>
      <c r="G30" s="23">
        <v>2219</v>
      </c>
      <c r="H30" s="23">
        <v>1368</v>
      </c>
      <c r="I30" s="17">
        <v>13092</v>
      </c>
      <c r="J30" s="17">
        <v>15298</v>
      </c>
      <c r="K30" s="17">
        <v>13354</v>
      </c>
      <c r="L30" s="17">
        <v>13445</v>
      </c>
      <c r="M30" s="17">
        <v>18753</v>
      </c>
      <c r="N30" s="17">
        <v>30446</v>
      </c>
      <c r="O30" s="17">
        <v>33010</v>
      </c>
      <c r="P30" s="17">
        <v>42490</v>
      </c>
      <c r="Q30" s="17">
        <v>50088</v>
      </c>
      <c r="R30" s="17">
        <v>46288</v>
      </c>
      <c r="S30" s="17">
        <v>42684</v>
      </c>
      <c r="T30" s="17">
        <v>48307</v>
      </c>
      <c r="U30" s="17">
        <v>36138</v>
      </c>
      <c r="V30" s="17">
        <v>40294</v>
      </c>
      <c r="W30" s="17">
        <v>3041</v>
      </c>
      <c r="X30" s="17">
        <v>3272</v>
      </c>
      <c r="Y30" s="17">
        <v>5453</v>
      </c>
      <c r="Z30" s="17">
        <v>22521</v>
      </c>
      <c r="AA30" s="17">
        <v>30844</v>
      </c>
    </row>
    <row r="31" spans="1:27" s="5" customFormat="1" x14ac:dyDescent="0.25">
      <c r="A31" s="29" t="s">
        <v>21</v>
      </c>
      <c r="B31" s="23" t="s">
        <v>3</v>
      </c>
      <c r="C31" s="23" t="s">
        <v>3</v>
      </c>
      <c r="D31" s="23" t="s">
        <v>3</v>
      </c>
      <c r="E31" s="23" t="s">
        <v>3</v>
      </c>
      <c r="F31" s="23" t="s">
        <v>3</v>
      </c>
      <c r="G31" s="23">
        <v>2315</v>
      </c>
      <c r="H31" s="23">
        <v>3058</v>
      </c>
      <c r="I31" s="17">
        <v>5818</v>
      </c>
      <c r="J31" s="17">
        <v>7013</v>
      </c>
      <c r="K31" s="17">
        <v>7474</v>
      </c>
      <c r="L31" s="17">
        <v>7488</v>
      </c>
      <c r="M31" s="17">
        <v>7840</v>
      </c>
      <c r="N31" s="17">
        <v>11158</v>
      </c>
      <c r="O31" s="17">
        <v>14427</v>
      </c>
      <c r="P31" s="17">
        <v>19607</v>
      </c>
      <c r="Q31" s="17">
        <v>23084</v>
      </c>
      <c r="R31" s="17">
        <v>14269</v>
      </c>
      <c r="S31" s="17">
        <v>10756</v>
      </c>
      <c r="T31" s="17">
        <v>17987</v>
      </c>
      <c r="U31" s="17">
        <v>18131</v>
      </c>
      <c r="V31" s="17">
        <v>17282</v>
      </c>
      <c r="W31" s="17">
        <v>15222</v>
      </c>
      <c r="X31" s="17">
        <v>3528</v>
      </c>
      <c r="Y31" s="17">
        <v>3209</v>
      </c>
      <c r="Z31" s="17">
        <v>10534</v>
      </c>
      <c r="AA31" s="17">
        <v>10069</v>
      </c>
    </row>
    <row r="32" spans="1:27" s="5" customFormat="1" x14ac:dyDescent="0.25">
      <c r="A32" s="24"/>
      <c r="B32" s="18"/>
      <c r="C32" s="18"/>
      <c r="D32" s="19"/>
      <c r="E32" s="19"/>
      <c r="F32" s="19"/>
      <c r="G32" s="19"/>
      <c r="H32" s="19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s="5" customFormat="1" x14ac:dyDescent="0.25">
      <c r="A33" s="24" t="s">
        <v>22</v>
      </c>
      <c r="B33" s="18" t="s">
        <v>16</v>
      </c>
      <c r="C33" s="18" t="s">
        <v>16</v>
      </c>
      <c r="D33" s="18" t="s">
        <v>3</v>
      </c>
      <c r="E33" s="18" t="s">
        <v>3</v>
      </c>
      <c r="F33" s="18" t="s">
        <v>3</v>
      </c>
      <c r="G33" s="18" t="s">
        <v>3</v>
      </c>
      <c r="H33" s="18" t="s">
        <v>3</v>
      </c>
      <c r="I33" s="17" t="s">
        <v>3</v>
      </c>
      <c r="J33" s="17" t="s">
        <v>3</v>
      </c>
      <c r="K33" s="17" t="s">
        <v>3</v>
      </c>
      <c r="L33" s="17" t="s">
        <v>3</v>
      </c>
      <c r="M33" s="17" t="s">
        <v>3</v>
      </c>
      <c r="N33" s="17"/>
      <c r="O33" s="17"/>
      <c r="P33" s="17"/>
      <c r="Q33" s="17"/>
      <c r="R33" s="17"/>
      <c r="S33" s="17"/>
      <c r="T33" s="17"/>
      <c r="U33" s="17">
        <v>620</v>
      </c>
      <c r="V33" s="17">
        <v>728</v>
      </c>
      <c r="W33" s="17">
        <v>512</v>
      </c>
      <c r="X33" s="17">
        <v>172</v>
      </c>
      <c r="Y33" s="17">
        <v>345</v>
      </c>
      <c r="Z33" s="17">
        <v>983</v>
      </c>
      <c r="AA33" s="17">
        <v>1015</v>
      </c>
    </row>
    <row r="34" spans="1:27" s="5" customFormat="1" x14ac:dyDescent="0.25">
      <c r="A34" s="24"/>
      <c r="B34" s="18"/>
      <c r="C34" s="18"/>
      <c r="D34" s="19"/>
      <c r="E34" s="19"/>
      <c r="F34" s="19"/>
      <c r="G34" s="19"/>
      <c r="H34" s="19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s="5" customFormat="1" x14ac:dyDescent="0.25">
      <c r="A35" s="24" t="s">
        <v>23</v>
      </c>
      <c r="B35" s="18">
        <v>917</v>
      </c>
      <c r="C35" s="18">
        <v>5738</v>
      </c>
      <c r="D35" s="18">
        <f>D10-D14-D16-D18-D24-D29</f>
        <v>2637</v>
      </c>
      <c r="E35" s="18">
        <f>E10-E14-E16-E18-E24-E29</f>
        <v>2956</v>
      </c>
      <c r="F35" s="18">
        <f>F10-F14-F16-F18-F24-F29</f>
        <v>2533</v>
      </c>
      <c r="G35" s="18">
        <v>5601</v>
      </c>
      <c r="H35" s="18">
        <v>45699</v>
      </c>
      <c r="I35" s="17">
        <v>6718</v>
      </c>
      <c r="J35" s="17">
        <v>4482</v>
      </c>
      <c r="K35" s="17">
        <v>3971</v>
      </c>
      <c r="L35" s="17">
        <v>5708</v>
      </c>
      <c r="M35" s="17">
        <v>5387</v>
      </c>
      <c r="N35" s="17">
        <v>7854</v>
      </c>
      <c r="O35" s="17">
        <v>11340</v>
      </c>
      <c r="P35" s="17">
        <v>9279</v>
      </c>
      <c r="Q35" s="17">
        <v>9065</v>
      </c>
      <c r="R35" s="17">
        <v>9392</v>
      </c>
      <c r="S35" s="17">
        <v>11292</v>
      </c>
      <c r="T35" s="17">
        <v>9764</v>
      </c>
      <c r="U35" s="17">
        <v>15346</v>
      </c>
      <c r="V35" s="17">
        <v>17518</v>
      </c>
      <c r="W35" s="17">
        <v>14859</v>
      </c>
      <c r="X35" s="17">
        <f>2117+149+108+11</f>
        <v>2385</v>
      </c>
      <c r="Y35" s="17">
        <f>27+92+410+1749+11+13+607+459+944</f>
        <v>4312</v>
      </c>
      <c r="Z35" s="17">
        <f>7829+46147+221+125</f>
        <v>54322</v>
      </c>
      <c r="AA35" s="17">
        <f>17599+1504+277+82</f>
        <v>19462</v>
      </c>
    </row>
    <row r="36" spans="1:27" s="5" customFormat="1" x14ac:dyDescent="0.25">
      <c r="A36" s="30" t="s">
        <v>24</v>
      </c>
      <c r="B36" s="23" t="s">
        <v>3</v>
      </c>
      <c r="C36" s="23" t="s">
        <v>3</v>
      </c>
      <c r="D36" s="19">
        <v>1560</v>
      </c>
      <c r="E36" s="18">
        <v>1163</v>
      </c>
      <c r="F36" s="18">
        <v>962</v>
      </c>
      <c r="G36" s="18">
        <v>730</v>
      </c>
      <c r="H36" s="19">
        <v>2041</v>
      </c>
      <c r="I36" s="17" t="s">
        <v>1</v>
      </c>
      <c r="J36" s="17" t="s">
        <v>1</v>
      </c>
      <c r="K36" s="17"/>
      <c r="L36" s="17"/>
      <c r="M36" s="17"/>
      <c r="N36" s="17"/>
      <c r="O36" s="17"/>
      <c r="P36" s="17">
        <v>2491</v>
      </c>
      <c r="Q36" s="17">
        <v>2356</v>
      </c>
      <c r="R36" s="17">
        <v>3050</v>
      </c>
      <c r="S36" s="17">
        <v>2319</v>
      </c>
      <c r="T36" s="17">
        <v>2056</v>
      </c>
      <c r="U36" s="17">
        <v>597</v>
      </c>
      <c r="V36" s="17">
        <v>266</v>
      </c>
      <c r="W36" s="17">
        <v>9254</v>
      </c>
      <c r="X36" s="17">
        <v>782</v>
      </c>
      <c r="Y36" s="17">
        <v>944</v>
      </c>
      <c r="Z36" s="17">
        <v>3241</v>
      </c>
      <c r="AA36" s="17">
        <v>8880</v>
      </c>
    </row>
    <row r="37" spans="1:27" s="5" customFormat="1" x14ac:dyDescent="0.25">
      <c r="A37" s="24"/>
      <c r="B37" s="18"/>
      <c r="C37" s="18"/>
      <c r="D37" s="19"/>
      <c r="E37" s="19"/>
      <c r="F37" s="19"/>
      <c r="G37" s="19"/>
      <c r="H37" s="19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s="5" customFormat="1" x14ac:dyDescent="0.25">
      <c r="A38" s="12" t="s">
        <v>25</v>
      </c>
      <c r="B38" s="18">
        <v>21295</v>
      </c>
      <c r="C38" s="18">
        <v>30977</v>
      </c>
      <c r="D38" s="18">
        <v>18623</v>
      </c>
      <c r="E38" s="18" t="s">
        <v>3</v>
      </c>
      <c r="F38" s="18" t="s">
        <v>3</v>
      </c>
      <c r="G38" s="18" t="s">
        <v>3</v>
      </c>
      <c r="H38" s="18" t="s">
        <v>3</v>
      </c>
      <c r="I38" s="18" t="s">
        <v>3</v>
      </c>
      <c r="J38" s="18" t="s">
        <v>3</v>
      </c>
      <c r="K38" s="18" t="s">
        <v>3</v>
      </c>
      <c r="L38" s="18" t="s">
        <v>3</v>
      </c>
      <c r="M38" s="18" t="s">
        <v>3</v>
      </c>
      <c r="N38" s="18" t="s">
        <v>3</v>
      </c>
      <c r="O38" s="18" t="s">
        <v>3</v>
      </c>
      <c r="P38" s="18" t="s">
        <v>3</v>
      </c>
      <c r="Q38" s="18" t="s">
        <v>3</v>
      </c>
      <c r="R38" s="18" t="s">
        <v>3</v>
      </c>
      <c r="S38" s="18" t="s">
        <v>3</v>
      </c>
      <c r="T38" s="18" t="s">
        <v>3</v>
      </c>
      <c r="U38" s="18" t="s">
        <v>3</v>
      </c>
      <c r="V38" s="18" t="s">
        <v>3</v>
      </c>
      <c r="W38" s="18" t="s">
        <v>3</v>
      </c>
      <c r="X38" s="18" t="s">
        <v>3</v>
      </c>
      <c r="Y38" s="18" t="s">
        <v>3</v>
      </c>
      <c r="Z38" s="18" t="s">
        <v>3</v>
      </c>
      <c r="AA38" s="18" t="s">
        <v>3</v>
      </c>
    </row>
    <row r="39" spans="1:27" s="5" customFormat="1" x14ac:dyDescent="0.25">
      <c r="A39" s="12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s="5" customFormat="1" x14ac:dyDescent="0.25">
      <c r="A40" s="12" t="s">
        <v>26</v>
      </c>
      <c r="B40" s="18" t="s">
        <v>3</v>
      </c>
      <c r="C40" s="18" t="s">
        <v>3</v>
      </c>
      <c r="D40" s="18" t="s">
        <v>3</v>
      </c>
      <c r="E40" s="18" t="s">
        <v>3</v>
      </c>
      <c r="F40" s="18" t="s">
        <v>3</v>
      </c>
      <c r="G40" s="18" t="s">
        <v>3</v>
      </c>
      <c r="H40" s="18" t="s">
        <v>3</v>
      </c>
      <c r="I40" s="18" t="s">
        <v>3</v>
      </c>
      <c r="J40" s="18" t="s">
        <v>3</v>
      </c>
      <c r="K40" s="18" t="s">
        <v>3</v>
      </c>
      <c r="L40" s="18" t="s">
        <v>3</v>
      </c>
      <c r="M40" s="18" t="s">
        <v>3</v>
      </c>
      <c r="N40" s="18" t="s">
        <v>3</v>
      </c>
      <c r="O40" s="18" t="s">
        <v>3</v>
      </c>
      <c r="P40" s="18">
        <v>298</v>
      </c>
      <c r="Q40" s="18">
        <v>669</v>
      </c>
      <c r="R40" s="18">
        <v>800</v>
      </c>
      <c r="S40" s="18">
        <v>795</v>
      </c>
      <c r="T40" s="18">
        <v>673</v>
      </c>
      <c r="U40" s="18" t="s">
        <v>3</v>
      </c>
      <c r="V40" s="18" t="s">
        <v>3</v>
      </c>
      <c r="W40" s="18" t="s">
        <v>3</v>
      </c>
      <c r="X40" s="18" t="s">
        <v>3</v>
      </c>
      <c r="Y40" s="18" t="s">
        <v>3</v>
      </c>
      <c r="Z40" s="18" t="s">
        <v>3</v>
      </c>
      <c r="AA40" s="18" t="s">
        <v>3</v>
      </c>
    </row>
    <row r="41" spans="1:27" s="5" customFormat="1" x14ac:dyDescent="0.25">
      <c r="A41" s="12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s="5" customFormat="1" x14ac:dyDescent="0.25">
      <c r="A42" s="12" t="s">
        <v>27</v>
      </c>
      <c r="B42" s="18" t="s">
        <v>3</v>
      </c>
      <c r="C42" s="18" t="s">
        <v>3</v>
      </c>
      <c r="D42" s="18" t="s">
        <v>3</v>
      </c>
      <c r="E42" s="18" t="s">
        <v>3</v>
      </c>
      <c r="F42" s="18" t="s">
        <v>3</v>
      </c>
      <c r="G42" s="18" t="s">
        <v>3</v>
      </c>
      <c r="H42" s="18" t="s">
        <v>3</v>
      </c>
      <c r="I42" s="18" t="s">
        <v>3</v>
      </c>
      <c r="J42" s="18" t="s">
        <v>3</v>
      </c>
      <c r="K42" s="18" t="s">
        <v>3</v>
      </c>
      <c r="L42" s="18" t="s">
        <v>3</v>
      </c>
      <c r="M42" s="18" t="s">
        <v>3</v>
      </c>
      <c r="N42" s="18" t="s">
        <v>3</v>
      </c>
      <c r="O42" s="18" t="s">
        <v>3</v>
      </c>
      <c r="P42" s="18" t="s">
        <v>3</v>
      </c>
      <c r="Q42" s="18" t="s">
        <v>3</v>
      </c>
      <c r="R42" s="18" t="s">
        <v>3</v>
      </c>
      <c r="S42" s="18" t="s">
        <v>3</v>
      </c>
      <c r="T42" s="18" t="s">
        <v>3</v>
      </c>
      <c r="U42" s="18" t="s">
        <v>3</v>
      </c>
      <c r="V42" s="18" t="s">
        <v>3</v>
      </c>
      <c r="W42" s="18" t="s">
        <v>3</v>
      </c>
      <c r="X42" s="18" t="s">
        <v>3</v>
      </c>
      <c r="Y42" s="18" t="s">
        <v>3</v>
      </c>
      <c r="Z42" s="18" t="s">
        <v>3</v>
      </c>
      <c r="AA42" s="18" t="s">
        <v>3</v>
      </c>
    </row>
    <row r="43" spans="1:27" s="5" customFormat="1" ht="14.4" thickBot="1" x14ac:dyDescent="0.3">
      <c r="A43" s="31"/>
      <c r="B43" s="32"/>
      <c r="C43" s="32"/>
      <c r="D43" s="3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5" customFormat="1" x14ac:dyDescent="0.25">
      <c r="A44" s="2" t="s">
        <v>29</v>
      </c>
    </row>
    <row r="45" spans="1:27" s="5" customFormat="1" x14ac:dyDescent="0.25">
      <c r="A45" s="33" t="s">
        <v>28</v>
      </c>
    </row>
    <row r="46" spans="1:27" s="5" customFormat="1" x14ac:dyDescent="0.25">
      <c r="A46" s="2" t="s">
        <v>33</v>
      </c>
    </row>
    <row r="47" spans="1:27" s="5" customFormat="1" x14ac:dyDescent="0.25">
      <c r="A47" s="33" t="s">
        <v>34</v>
      </c>
    </row>
    <row r="48" spans="1:27" s="5" customFormat="1" x14ac:dyDescent="0.25">
      <c r="A48" s="33" t="s">
        <v>31</v>
      </c>
    </row>
    <row r="49" spans="1:1" s="5" customFormat="1" x14ac:dyDescent="0.25">
      <c r="A49" s="33"/>
    </row>
    <row r="50" spans="1:1" s="5" customFormat="1" x14ac:dyDescent="0.25">
      <c r="A50" s="34"/>
    </row>
    <row r="51" spans="1:1" s="5" customFormat="1" x14ac:dyDescent="0.25">
      <c r="A51" s="33"/>
    </row>
    <row r="52" spans="1:1" s="5" customFormat="1" x14ac:dyDescent="0.25">
      <c r="A52" s="33"/>
    </row>
    <row r="53" spans="1:1" s="5" customFormat="1" x14ac:dyDescent="0.25">
      <c r="A53" s="33"/>
    </row>
    <row r="54" spans="1:1" s="5" customFormat="1" x14ac:dyDescent="0.25">
      <c r="A54" s="33"/>
    </row>
  </sheetData>
  <mergeCells count="3">
    <mergeCell ref="Z4:AA4"/>
    <mergeCell ref="B5:D5"/>
    <mergeCell ref="K4:L4"/>
  </mergeCells>
  <printOptions horizontalCentered="1"/>
  <pageMargins left="1" right="1" top="1" bottom="1" header="0.5" footer="0.5"/>
  <pageSetup scale="6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Suriname</vt:lpstr>
      <vt:lpstr>Suriname!Print_Area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2021-08-23T15:32:56Z</cp:lastPrinted>
  <dcterms:created xsi:type="dcterms:W3CDTF">2012-07-05T16:08:03Z</dcterms:created>
  <dcterms:modified xsi:type="dcterms:W3CDTF">2025-08-11T19:18:23Z</dcterms:modified>
</cp:coreProperties>
</file>