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FF268A51-10B5-477F-B269-F3EF6796BC11}" xr6:coauthVersionLast="47" xr6:coauthVersionMax="47" xr10:uidLastSave="{00000000-0000-0000-0000-000000000000}"/>
  <bookViews>
    <workbookView xWindow="-28920" yWindow="-120" windowWidth="29040" windowHeight="15720" xr2:uid="{67EBD058-6C6B-4BF1-9D17-3105EB99B182}"/>
  </bookViews>
  <sheets>
    <sheet name="Trinidad" sheetId="1" r:id="rId1"/>
  </sheets>
  <definedNames>
    <definedName name="_xlnm.Print_Area" localSheetId="0">Trinidad!$A$1:$X$42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C36" i="1"/>
  <c r="D36" i="1"/>
  <c r="E36" i="1"/>
  <c r="F36" i="1"/>
  <c r="G36" i="1"/>
  <c r="H36" i="1"/>
  <c r="I36" i="1"/>
  <c r="J36" i="1"/>
  <c r="J8" i="1" s="1"/>
  <c r="K36" i="1"/>
  <c r="K8" i="1" s="1"/>
  <c r="L36" i="1"/>
  <c r="L8" i="1" s="1"/>
  <c r="M36" i="1"/>
  <c r="M8" i="1" s="1"/>
  <c r="N36" i="1"/>
  <c r="O36" i="1"/>
  <c r="P36" i="1"/>
  <c r="Q36" i="1"/>
  <c r="R36" i="1"/>
  <c r="S36" i="1"/>
  <c r="T36" i="1"/>
  <c r="U36" i="1"/>
  <c r="V36" i="1"/>
  <c r="W36" i="1"/>
  <c r="X36" i="1"/>
  <c r="Y36" i="1"/>
  <c r="Y8" i="1" s="1"/>
  <c r="Z36" i="1"/>
  <c r="AA36" i="1"/>
  <c r="AB36" i="1"/>
  <c r="B36" i="1"/>
  <c r="Y16" i="1"/>
  <c r="Y10" i="1"/>
  <c r="Z16" i="1"/>
  <c r="AA16" i="1"/>
  <c r="AA10" i="1" s="1"/>
  <c r="AA8" i="1" s="1"/>
  <c r="AB16" i="1"/>
  <c r="AB10" i="1" s="1"/>
  <c r="AB8" i="1" s="1"/>
  <c r="X16" i="1"/>
  <c r="X10" i="1"/>
  <c r="X8" i="1" s="1"/>
  <c r="Z21" i="1"/>
  <c r="AA21" i="1"/>
  <c r="AB21" i="1"/>
  <c r="O10" i="1"/>
  <c r="O8" i="1"/>
  <c r="P10" i="1"/>
  <c r="P8" i="1"/>
  <c r="Q10" i="1"/>
  <c r="Q8" i="1" s="1"/>
  <c r="N10" i="1"/>
  <c r="N8" i="1"/>
  <c r="M10" i="1"/>
  <c r="L10" i="1"/>
  <c r="K10" i="1"/>
  <c r="S21" i="1"/>
  <c r="S10" i="1" s="1"/>
  <c r="S8" i="1" s="1"/>
  <c r="T21" i="1"/>
  <c r="U21" i="1"/>
  <c r="U10" i="1" s="1"/>
  <c r="U8" i="1" s="1"/>
  <c r="V21" i="1"/>
  <c r="W21" i="1"/>
  <c r="X21" i="1"/>
  <c r="R21" i="1"/>
  <c r="S16" i="1"/>
  <c r="T16" i="1"/>
  <c r="T10" i="1" s="1"/>
  <c r="T8" i="1" s="1"/>
  <c r="U16" i="1"/>
  <c r="V16" i="1"/>
  <c r="W16" i="1"/>
  <c r="W10" i="1" s="1"/>
  <c r="W8" i="1" s="1"/>
  <c r="R16" i="1"/>
  <c r="C27" i="1"/>
  <c r="J21" i="1"/>
  <c r="I21" i="1"/>
  <c r="H21" i="1"/>
  <c r="H10" i="1"/>
  <c r="H8" i="1"/>
  <c r="G21" i="1"/>
  <c r="F21" i="1"/>
  <c r="E21" i="1"/>
  <c r="E10" i="1"/>
  <c r="E8" i="1"/>
  <c r="D21" i="1"/>
  <c r="C21" i="1"/>
  <c r="B21" i="1"/>
  <c r="J16" i="1"/>
  <c r="J10" i="1"/>
  <c r="I16" i="1"/>
  <c r="G16" i="1"/>
  <c r="G10" i="1"/>
  <c r="G8" i="1"/>
  <c r="F16" i="1"/>
  <c r="F10" i="1"/>
  <c r="F8" i="1" s="1"/>
  <c r="E16" i="1"/>
  <c r="D16" i="1"/>
  <c r="D10" i="1"/>
  <c r="D8" i="1"/>
  <c r="C16" i="1"/>
  <c r="C10" i="1"/>
  <c r="C8" i="1"/>
  <c r="B16" i="1"/>
  <c r="B10" i="1" s="1"/>
  <c r="B8" i="1" s="1"/>
  <c r="R10" i="1"/>
  <c r="R8" i="1" s="1"/>
  <c r="V10" i="1"/>
  <c r="V8" i="1"/>
  <c r="I10" i="1"/>
  <c r="I8" i="1"/>
  <c r="Z10" i="1"/>
  <c r="Z8" i="1" s="1"/>
</calcChain>
</file>

<file path=xl/sharedStrings.xml><?xml version="1.0" encoding="utf-8"?>
<sst xmlns="http://schemas.openxmlformats.org/spreadsheetml/2006/main" count="144" uniqueCount="27">
  <si>
    <t>(No.of Persons)</t>
  </si>
  <si>
    <t>…</t>
  </si>
  <si>
    <t>TOTAL VISITOR ARRIVALS</t>
  </si>
  <si>
    <t xml:space="preserve">   TOTAL STAY-OVER ARRIVALS</t>
  </si>
  <si>
    <t xml:space="preserve">              United States</t>
  </si>
  <si>
    <t xml:space="preserve">              Canada</t>
  </si>
  <si>
    <t xml:space="preserve">              Europe</t>
  </si>
  <si>
    <t xml:space="preserve">                  United Kingdom</t>
  </si>
  <si>
    <r>
      <t xml:space="preserve">                  Other Europe</t>
    </r>
    <r>
      <rPr>
        <vertAlign val="superscript"/>
        <sz val="11"/>
        <rFont val="Arial"/>
        <family val="2"/>
      </rPr>
      <t>1</t>
    </r>
  </si>
  <si>
    <t xml:space="preserve">              CARIBBEAN</t>
  </si>
  <si>
    <t xml:space="preserve">                  English Caribbean</t>
  </si>
  <si>
    <t>Barbados</t>
  </si>
  <si>
    <t>Guyana</t>
  </si>
  <si>
    <t xml:space="preserve">                  Other Caribbean</t>
  </si>
  <si>
    <t xml:space="preserve">              SOUTH AMERICA</t>
  </si>
  <si>
    <t xml:space="preserve">              REST OF THE WORLD</t>
  </si>
  <si>
    <t xml:space="preserve">                    which includes</t>
  </si>
  <si>
    <t xml:space="preserve">                    Africa</t>
  </si>
  <si>
    <t xml:space="preserve">              NOT STATED</t>
  </si>
  <si>
    <t xml:space="preserve">     STAY-OVER ARRIVALS BY SEA</t>
  </si>
  <si>
    <t xml:space="preserve">     CRUISESHIP VISITORS</t>
  </si>
  <si>
    <r>
      <t xml:space="preserve">SOURCES </t>
    </r>
    <r>
      <rPr>
        <i/>
        <sz val="10"/>
        <rFont val="Arial"/>
        <family val="2"/>
      </rPr>
      <t>:   Central Statistical Office, Trinidad and Tobago and The Caribbean Tourism Organization</t>
    </r>
  </si>
  <si>
    <t>Please note that due to the Covid-19 Pandemic the Government of Trinidad and Tobago announced the closure of international borders to all travelers, including Trinidad and Tobago nationals, as of midnight on Sunday March 22nd 2020.
* Borders re-opened on Saturday July 17th 2021.</t>
  </si>
  <si>
    <t xml:space="preserve">     EXCURSIONISTS</t>
  </si>
  <si>
    <t xml:space="preserve">                    Asia</t>
  </si>
  <si>
    <t>NUMBER OF VISITOR ARRIVALS TO TRINIDAD AND TOBAGO :1990, 1995, 2000 - 2024</t>
  </si>
  <si>
    <r>
      <t xml:space="preserve">NOTES:   </t>
    </r>
    <r>
      <rPr>
        <i/>
        <sz val="10"/>
        <rFont val="Arial"/>
        <family val="2"/>
      </rPr>
      <t>Cruise Ship Season Runs from November  to April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</si>
</sst>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1" formatCode="_(* #,##0.00_);_(* \(#,##0.00\);_(* &quot;-&quot;??_);_(@_)"/>
    <numFmt numFmtId="172" formatCode="_(* #,##0_);_(* \(#,##0\);_(* &quot;-&quot;??_);_(@_)"/>
    <numFmt numFmtId="174" formatCode="_(* #,##0.000_);_(* \(#,##0.000\);_(* &quot;-&quot;??_);_(@_)"/>
  </numFmts>
  <fonts count="9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2" fontId="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72" fontId="3" fillId="0" borderId="0" xfId="1" applyNumberFormat="1" applyFont="1" applyFill="1" applyBorder="1"/>
    <xf numFmtId="172" fontId="4" fillId="0" borderId="0" xfId="1" applyNumberFormat="1" applyFont="1" applyFill="1" applyBorder="1"/>
    <xf numFmtId="172" fontId="4" fillId="0" borderId="0" xfId="1" applyNumberFormat="1" applyFont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/>
    <xf numFmtId="172" fontId="4" fillId="0" borderId="0" xfId="1" applyNumberFormat="1" applyFont="1" applyFill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72" fontId="4" fillId="0" borderId="0" xfId="1" applyNumberFormat="1" applyFont="1" applyFill="1" applyBorder="1" applyAlignment="1">
      <alignment horizontal="center"/>
    </xf>
    <xf numFmtId="172" fontId="4" fillId="0" borderId="0" xfId="1" applyNumberFormat="1" applyFont="1" applyAlignment="1">
      <alignment horizontal="right"/>
    </xf>
    <xf numFmtId="0" fontId="4" fillId="0" borderId="0" xfId="0" applyFont="1" applyFill="1" applyBorder="1" applyAlignment="1">
      <alignment horizontal="left" indent="10"/>
    </xf>
    <xf numFmtId="172" fontId="4" fillId="0" borderId="0" xfId="1" applyNumberFormat="1" applyFont="1" applyAlignment="1">
      <alignment horizontal="center"/>
    </xf>
    <xf numFmtId="0" fontId="4" fillId="0" borderId="5" xfId="0" applyFont="1" applyBorder="1"/>
    <xf numFmtId="172" fontId="4" fillId="0" borderId="5" xfId="1" applyNumberFormat="1" applyFont="1" applyFill="1" applyBorder="1"/>
    <xf numFmtId="172" fontId="4" fillId="0" borderId="5" xfId="1" applyNumberFormat="1" applyFont="1" applyBorder="1"/>
    <xf numFmtId="0" fontId="7" fillId="0" borderId="0" xfId="0" applyFont="1" applyAlignment="1">
      <alignment horizontal="left" indent="3"/>
    </xf>
    <xf numFmtId="0" fontId="6" fillId="0" borderId="0" xfId="0" applyFont="1"/>
    <xf numFmtId="0" fontId="6" fillId="0" borderId="0" xfId="0" applyFont="1" applyAlignment="1">
      <alignment horizontal="left" indent="3"/>
    </xf>
    <xf numFmtId="0" fontId="8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indent="7"/>
    </xf>
    <xf numFmtId="174" fontId="4" fillId="0" borderId="0" xfId="1" applyNumberFormat="1" applyFont="1"/>
    <xf numFmtId="0" fontId="2" fillId="0" borderId="0" xfId="0" applyFont="1" applyAlignment="1"/>
    <xf numFmtId="0" fontId="3" fillId="0" borderId="5" xfId="0" quotePrefix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5" xfId="0" quotePrefix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B2B0-D37D-4D22-A6E5-688AE4407F9B}">
  <sheetPr transitionEvaluation="1"/>
  <dimension ref="A2:AB55"/>
  <sheetViews>
    <sheetView tabSelected="1" zoomScale="90" zoomScaleNormal="90" workbookViewId="0"/>
  </sheetViews>
  <sheetFormatPr defaultColWidth="8.90625" defaultRowHeight="13.8" x14ac:dyDescent="0.25"/>
  <cols>
    <col min="1" max="1" width="28.81640625" style="2" customWidth="1"/>
    <col min="2" max="28" width="7.81640625" style="2" customWidth="1"/>
    <col min="29" max="16384" width="8.90625" style="2"/>
  </cols>
  <sheetData>
    <row r="2" spans="1:28" s="7" customFormat="1" ht="17.399999999999999" x14ac:dyDescent="0.3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8" s="7" customFormat="1" x14ac:dyDescent="0.25">
      <c r="A3" s="8"/>
      <c r="B3" s="8"/>
      <c r="C3" s="8"/>
    </row>
    <row r="4" spans="1:28" s="9" customFormat="1" ht="14.4" thickBot="1" x14ac:dyDescent="0.3">
      <c r="B4" s="7"/>
      <c r="L4" s="45"/>
      <c r="M4" s="45"/>
      <c r="AA4" s="43" t="s">
        <v>0</v>
      </c>
      <c r="AB4" s="43"/>
    </row>
    <row r="5" spans="1:28" s="9" customFormat="1" x14ac:dyDescent="0.25">
      <c r="A5" s="10"/>
      <c r="B5" s="44"/>
      <c r="C5" s="44"/>
      <c r="D5" s="11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7" customFormat="1" x14ac:dyDescent="0.25">
      <c r="A6" s="13"/>
      <c r="B6" s="14">
        <v>1990</v>
      </c>
      <c r="C6" s="14">
        <v>1995</v>
      </c>
      <c r="D6" s="15">
        <v>2000</v>
      </c>
      <c r="E6" s="15">
        <v>2001</v>
      </c>
      <c r="F6" s="15">
        <v>2002</v>
      </c>
      <c r="G6" s="16">
        <v>2003</v>
      </c>
      <c r="H6" s="16">
        <v>2004</v>
      </c>
      <c r="I6" s="16">
        <v>2005</v>
      </c>
      <c r="J6" s="16">
        <v>2006</v>
      </c>
      <c r="K6" s="16">
        <v>2007</v>
      </c>
      <c r="L6" s="16">
        <v>2008</v>
      </c>
      <c r="M6" s="16">
        <v>2009</v>
      </c>
      <c r="N6" s="16">
        <v>2010</v>
      </c>
      <c r="O6" s="16">
        <v>2011</v>
      </c>
      <c r="P6" s="16">
        <v>2012</v>
      </c>
      <c r="Q6" s="16">
        <v>2013</v>
      </c>
      <c r="R6" s="16">
        <v>2014</v>
      </c>
      <c r="S6" s="16">
        <v>2015</v>
      </c>
      <c r="T6" s="16">
        <v>2016</v>
      </c>
      <c r="U6" s="16">
        <v>2017</v>
      </c>
      <c r="V6" s="16">
        <v>2018</v>
      </c>
      <c r="W6" s="16">
        <v>2019</v>
      </c>
      <c r="X6" s="16">
        <v>2020</v>
      </c>
      <c r="Y6" s="16">
        <v>2021</v>
      </c>
      <c r="Z6" s="16">
        <v>2022</v>
      </c>
      <c r="AA6" s="16">
        <v>2023</v>
      </c>
      <c r="AB6" s="16">
        <v>2024</v>
      </c>
    </row>
    <row r="7" spans="1:28" s="9" customFormat="1" x14ac:dyDescent="0.25">
      <c r="A7" s="18"/>
      <c r="B7" s="19"/>
      <c r="C7" s="19"/>
    </row>
    <row r="8" spans="1:28" s="7" customFormat="1" x14ac:dyDescent="0.25">
      <c r="A8" s="20" t="s">
        <v>2</v>
      </c>
      <c r="B8" s="21">
        <f t="shared" ref="B8:AB8" si="0">+B10+B36</f>
        <v>226379</v>
      </c>
      <c r="C8" s="21">
        <f t="shared" si="0"/>
        <v>309224</v>
      </c>
      <c r="D8" s="21">
        <f t="shared" si="0"/>
        <v>502620</v>
      </c>
      <c r="E8" s="21">
        <f t="shared" si="0"/>
        <v>466346</v>
      </c>
      <c r="F8" s="21">
        <f t="shared" si="0"/>
        <v>444261</v>
      </c>
      <c r="G8" s="21">
        <f t="shared" si="0"/>
        <v>464601</v>
      </c>
      <c r="H8" s="21">
        <f t="shared" si="0"/>
        <v>496902</v>
      </c>
      <c r="I8" s="21">
        <f t="shared" si="0"/>
        <v>530477</v>
      </c>
      <c r="J8" s="21">
        <f t="shared" si="0"/>
        <v>543246</v>
      </c>
      <c r="K8" s="21">
        <f t="shared" si="0"/>
        <v>526194</v>
      </c>
      <c r="L8" s="21">
        <f t="shared" si="0"/>
        <v>481217</v>
      </c>
      <c r="M8" s="21">
        <f t="shared" si="0"/>
        <v>550231</v>
      </c>
      <c r="N8" s="21">
        <f t="shared" si="0"/>
        <v>490108.00000000006</v>
      </c>
      <c r="O8" s="21">
        <f t="shared" si="0"/>
        <v>491278</v>
      </c>
      <c r="P8" s="21">
        <f t="shared" si="0"/>
        <v>503969</v>
      </c>
      <c r="Q8" s="21">
        <f t="shared" si="0"/>
        <v>466959</v>
      </c>
      <c r="R8" s="21">
        <f t="shared" si="0"/>
        <v>458627</v>
      </c>
      <c r="S8" s="21">
        <f t="shared" si="0"/>
        <v>521566</v>
      </c>
      <c r="T8" s="21">
        <f t="shared" si="0"/>
        <v>498333</v>
      </c>
      <c r="U8" s="21">
        <f t="shared" si="0"/>
        <v>469844</v>
      </c>
      <c r="V8" s="21">
        <f t="shared" si="0"/>
        <v>507787</v>
      </c>
      <c r="W8" s="21">
        <f t="shared" si="0"/>
        <v>481533</v>
      </c>
      <c r="X8" s="21">
        <f t="shared" si="0"/>
        <v>141078</v>
      </c>
      <c r="Y8" s="21">
        <f t="shared" si="0"/>
        <v>41091</v>
      </c>
      <c r="Z8" s="21">
        <f t="shared" si="0"/>
        <v>253299</v>
      </c>
      <c r="AA8" s="21">
        <f t="shared" si="0"/>
        <v>449814</v>
      </c>
      <c r="AB8" s="21">
        <f t="shared" si="0"/>
        <v>466054</v>
      </c>
    </row>
    <row r="9" spans="1:28" s="9" customFormat="1" x14ac:dyDescent="0.25">
      <c r="A9" s="18"/>
      <c r="B9" s="22"/>
      <c r="C9" s="22"/>
      <c r="D9" s="23"/>
      <c r="E9" s="23"/>
      <c r="F9" s="23"/>
      <c r="G9" s="23"/>
      <c r="H9" s="23"/>
      <c r="I9" s="23"/>
      <c r="J9" s="23"/>
      <c r="K9" s="23"/>
      <c r="L9" s="41"/>
      <c r="M9" s="41"/>
      <c r="N9" s="41"/>
      <c r="O9" s="41"/>
      <c r="P9" s="41"/>
      <c r="Q9" s="4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9" customFormat="1" x14ac:dyDescent="0.25">
      <c r="A10" s="18" t="s">
        <v>3</v>
      </c>
      <c r="B10" s="22">
        <f t="shared" ref="B10:J10" si="1">+B12+B14+B16+B21+B27+B29</f>
        <v>194021</v>
      </c>
      <c r="C10" s="22">
        <f t="shared" si="1"/>
        <v>259784</v>
      </c>
      <c r="D10" s="23">
        <f t="shared" si="1"/>
        <v>398559</v>
      </c>
      <c r="E10" s="23">
        <f t="shared" si="1"/>
        <v>383101</v>
      </c>
      <c r="F10" s="23">
        <f t="shared" si="1"/>
        <v>384214</v>
      </c>
      <c r="G10" s="23">
        <f t="shared" si="1"/>
        <v>409069</v>
      </c>
      <c r="H10" s="23">
        <f t="shared" si="1"/>
        <v>442648</v>
      </c>
      <c r="I10" s="23">
        <f t="shared" si="1"/>
        <v>463191</v>
      </c>
      <c r="J10" s="23">
        <f t="shared" si="1"/>
        <v>457387</v>
      </c>
      <c r="K10" s="23">
        <f t="shared" ref="K10:Q10" si="2">+K12+K14+K16+K21+K29</f>
        <v>449453</v>
      </c>
      <c r="L10" s="23">
        <f t="shared" si="2"/>
        <v>432551</v>
      </c>
      <c r="M10" s="23">
        <f t="shared" si="2"/>
        <v>430630.99999999994</v>
      </c>
      <c r="N10" s="23">
        <f t="shared" si="2"/>
        <v>388310.00000000006</v>
      </c>
      <c r="O10" s="23">
        <f t="shared" si="2"/>
        <v>430922</v>
      </c>
      <c r="P10" s="23">
        <f t="shared" si="2"/>
        <v>454683</v>
      </c>
      <c r="Q10" s="23">
        <f t="shared" si="2"/>
        <v>434044</v>
      </c>
      <c r="R10" s="23">
        <f>+R12+R14+R16+R29+R21+R27</f>
        <v>412796</v>
      </c>
      <c r="S10" s="23">
        <f t="shared" ref="S10:AA10" si="3">+S12+S14+S16+S29+S21+S27</f>
        <v>439767</v>
      </c>
      <c r="T10" s="23">
        <f t="shared" si="3"/>
        <v>409995</v>
      </c>
      <c r="U10" s="23">
        <f t="shared" si="3"/>
        <v>394650</v>
      </c>
      <c r="V10" s="23">
        <f t="shared" si="3"/>
        <v>375485</v>
      </c>
      <c r="W10" s="23">
        <f t="shared" si="3"/>
        <v>388576</v>
      </c>
      <c r="X10" s="23">
        <f t="shared" si="3"/>
        <v>95280</v>
      </c>
      <c r="Y10" s="23">
        <f t="shared" si="3"/>
        <v>40621</v>
      </c>
      <c r="Z10" s="23">
        <f t="shared" si="3"/>
        <v>226489</v>
      </c>
      <c r="AA10" s="23">
        <f t="shared" si="3"/>
        <v>308806</v>
      </c>
      <c r="AB10" s="23">
        <f>+AB12+AB14+AB16+AB29+AB21+AB27</f>
        <v>333716</v>
      </c>
    </row>
    <row r="11" spans="1:28" s="9" customFormat="1" x14ac:dyDescent="0.25">
      <c r="A11" s="18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s="9" customFormat="1" x14ac:dyDescent="0.25">
      <c r="A12" s="24" t="s">
        <v>4</v>
      </c>
      <c r="B12" s="22">
        <v>71065</v>
      </c>
      <c r="C12" s="22">
        <v>92185</v>
      </c>
      <c r="D12" s="22">
        <v>132578</v>
      </c>
      <c r="E12" s="22">
        <v>118962</v>
      </c>
      <c r="F12" s="22">
        <v>133566</v>
      </c>
      <c r="G12" s="22">
        <v>138935</v>
      </c>
      <c r="H12" s="25">
        <v>159456</v>
      </c>
      <c r="I12" s="23">
        <v>167985</v>
      </c>
      <c r="J12" s="23">
        <v>171091</v>
      </c>
      <c r="K12" s="23">
        <v>180557</v>
      </c>
      <c r="L12" s="23">
        <v>187515</v>
      </c>
      <c r="M12" s="23">
        <v>202499</v>
      </c>
      <c r="N12" s="23">
        <v>183704</v>
      </c>
      <c r="O12" s="9">
        <v>156109</v>
      </c>
      <c r="P12" s="9">
        <v>148312</v>
      </c>
      <c r="Q12" s="9">
        <v>140994</v>
      </c>
      <c r="R12" s="23">
        <v>161557</v>
      </c>
      <c r="S12" s="23">
        <v>182106</v>
      </c>
      <c r="T12" s="23">
        <v>174594</v>
      </c>
      <c r="U12" s="23">
        <v>169687</v>
      </c>
      <c r="V12" s="23">
        <v>164859</v>
      </c>
      <c r="W12" s="23">
        <v>178025</v>
      </c>
      <c r="X12" s="23">
        <v>43970</v>
      </c>
      <c r="Y12" s="23">
        <v>22328</v>
      </c>
      <c r="Z12" s="23">
        <v>114908</v>
      </c>
      <c r="AA12" s="23">
        <v>149296</v>
      </c>
      <c r="AB12" s="23">
        <v>164389</v>
      </c>
    </row>
    <row r="13" spans="1:28" s="9" customFormat="1" x14ac:dyDescent="0.25">
      <c r="A13" s="24"/>
      <c r="B13" s="22"/>
      <c r="C13" s="22"/>
      <c r="D13" s="25"/>
      <c r="E13" s="25"/>
      <c r="F13" s="25"/>
      <c r="G13" s="25"/>
      <c r="H13" s="25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s="9" customFormat="1" x14ac:dyDescent="0.25">
      <c r="A14" s="24" t="s">
        <v>5</v>
      </c>
      <c r="B14" s="22">
        <v>24913</v>
      </c>
      <c r="C14" s="22">
        <v>33669</v>
      </c>
      <c r="D14" s="22">
        <v>47382</v>
      </c>
      <c r="E14" s="22">
        <v>43291</v>
      </c>
      <c r="F14" s="22">
        <v>41506</v>
      </c>
      <c r="G14" s="22">
        <v>43036</v>
      </c>
      <c r="H14" s="25">
        <v>43565</v>
      </c>
      <c r="I14" s="23">
        <v>47702</v>
      </c>
      <c r="J14" s="23">
        <v>49152</v>
      </c>
      <c r="K14" s="23">
        <v>51411</v>
      </c>
      <c r="L14" s="23">
        <v>53647</v>
      </c>
      <c r="M14" s="23">
        <v>50180</v>
      </c>
      <c r="N14" s="23">
        <v>46768</v>
      </c>
      <c r="O14" s="9">
        <v>48710</v>
      </c>
      <c r="P14" s="9">
        <v>42472</v>
      </c>
      <c r="Q14" s="9">
        <v>61681</v>
      </c>
      <c r="R14" s="23">
        <v>55088</v>
      </c>
      <c r="S14" s="23">
        <v>53191</v>
      </c>
      <c r="T14" s="23">
        <v>50103</v>
      </c>
      <c r="U14" s="23">
        <v>52355</v>
      </c>
      <c r="V14" s="23">
        <v>47066</v>
      </c>
      <c r="W14" s="23">
        <v>49492</v>
      </c>
      <c r="X14" s="23">
        <v>14551</v>
      </c>
      <c r="Y14" s="23">
        <v>4224</v>
      </c>
      <c r="Z14" s="23">
        <v>25605</v>
      </c>
      <c r="AA14" s="23">
        <v>36376</v>
      </c>
      <c r="AB14" s="23">
        <v>36883</v>
      </c>
    </row>
    <row r="15" spans="1:28" s="9" customFormat="1" x14ac:dyDescent="0.25">
      <c r="A15" s="24"/>
      <c r="B15" s="22"/>
      <c r="C15" s="22"/>
      <c r="D15" s="25"/>
      <c r="E15" s="25"/>
      <c r="F15" s="25"/>
      <c r="G15" s="25"/>
      <c r="H15" s="25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s="9" customFormat="1" x14ac:dyDescent="0.25">
      <c r="A16" s="24" t="s">
        <v>6</v>
      </c>
      <c r="B16" s="22">
        <f t="shared" ref="B16:G16" si="4">SUM(B18:B19)</f>
        <v>37776</v>
      </c>
      <c r="C16" s="22">
        <f t="shared" si="4"/>
        <v>51993</v>
      </c>
      <c r="D16" s="23">
        <f t="shared" si="4"/>
        <v>82661</v>
      </c>
      <c r="E16" s="23">
        <f t="shared" si="4"/>
        <v>89002</v>
      </c>
      <c r="F16" s="23">
        <f t="shared" si="4"/>
        <v>71133</v>
      </c>
      <c r="G16" s="23">
        <f t="shared" si="4"/>
        <v>79236</v>
      </c>
      <c r="H16" s="25">
        <v>89578</v>
      </c>
      <c r="I16" s="23">
        <f>SUM(I18:I19)</f>
        <v>91436</v>
      </c>
      <c r="J16" s="23">
        <f>SUM(J18:J19)</f>
        <v>84062</v>
      </c>
      <c r="K16" s="23">
        <v>82511</v>
      </c>
      <c r="L16" s="23">
        <v>63189</v>
      </c>
      <c r="M16" s="23">
        <v>61924</v>
      </c>
      <c r="N16" s="23">
        <v>52329</v>
      </c>
      <c r="O16" s="9">
        <v>62740.4</v>
      </c>
      <c r="P16" s="9">
        <v>58308</v>
      </c>
      <c r="Q16" s="9">
        <v>68068</v>
      </c>
      <c r="R16" s="23">
        <f>SUM(R18:R19)</f>
        <v>68104</v>
      </c>
      <c r="S16" s="23">
        <f t="shared" ref="S16:AB16" si="5">SUM(S18:S19)</f>
        <v>64702</v>
      </c>
      <c r="T16" s="23">
        <f t="shared" si="5"/>
        <v>56108</v>
      </c>
      <c r="U16" s="23">
        <f t="shared" si="5"/>
        <v>54784</v>
      </c>
      <c r="V16" s="23">
        <f t="shared" si="5"/>
        <v>53312</v>
      </c>
      <c r="W16" s="23">
        <f t="shared" si="5"/>
        <v>54050</v>
      </c>
      <c r="X16" s="23">
        <f t="shared" si="5"/>
        <v>15461</v>
      </c>
      <c r="Y16" s="23">
        <f t="shared" si="5"/>
        <v>5433</v>
      </c>
      <c r="Z16" s="23">
        <f t="shared" si="5"/>
        <v>31238</v>
      </c>
      <c r="AA16" s="23">
        <f t="shared" si="5"/>
        <v>45041</v>
      </c>
      <c r="AB16" s="23">
        <f t="shared" si="5"/>
        <v>48651</v>
      </c>
    </row>
    <row r="17" spans="1:28" s="9" customFormat="1" x14ac:dyDescent="0.25">
      <c r="A17" s="24"/>
      <c r="B17" s="22"/>
      <c r="C17" s="22"/>
      <c r="D17" s="25"/>
      <c r="E17" s="25"/>
      <c r="F17" s="25"/>
      <c r="G17" s="25"/>
      <c r="H17" s="2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s="9" customFormat="1" x14ac:dyDescent="0.25">
      <c r="A18" s="24" t="s">
        <v>7</v>
      </c>
      <c r="B18" s="22">
        <v>19030</v>
      </c>
      <c r="C18" s="22">
        <v>26332</v>
      </c>
      <c r="D18" s="22">
        <v>55048</v>
      </c>
      <c r="E18" s="22">
        <v>48570</v>
      </c>
      <c r="F18" s="22">
        <v>51688</v>
      </c>
      <c r="G18" s="26">
        <v>57566</v>
      </c>
      <c r="H18" s="25">
        <v>66089</v>
      </c>
      <c r="I18" s="23">
        <v>63523</v>
      </c>
      <c r="J18" s="23">
        <v>58475</v>
      </c>
      <c r="K18" s="3" t="s">
        <v>1</v>
      </c>
      <c r="L18" s="3" t="s">
        <v>1</v>
      </c>
      <c r="M18" s="3" t="s">
        <v>1</v>
      </c>
      <c r="N18" s="3" t="s">
        <v>1</v>
      </c>
      <c r="O18" s="3" t="s">
        <v>1</v>
      </c>
      <c r="P18" s="3" t="s">
        <v>1</v>
      </c>
      <c r="Q18" s="3" t="s">
        <v>1</v>
      </c>
      <c r="R18" s="26">
        <v>37473</v>
      </c>
      <c r="S18" s="26">
        <v>36782</v>
      </c>
      <c r="T18" s="26">
        <v>32934</v>
      </c>
      <c r="U18" s="26">
        <v>31827</v>
      </c>
      <c r="V18" s="26">
        <v>31695</v>
      </c>
      <c r="W18" s="26">
        <v>32069</v>
      </c>
      <c r="X18" s="26">
        <v>6121</v>
      </c>
      <c r="Y18" s="26">
        <v>2487</v>
      </c>
      <c r="Z18" s="26">
        <v>19786</v>
      </c>
      <c r="AA18" s="26">
        <v>27923</v>
      </c>
      <c r="AB18" s="26">
        <v>29189</v>
      </c>
    </row>
    <row r="19" spans="1:28" s="9" customFormat="1" ht="16.2" x14ac:dyDescent="0.25">
      <c r="A19" s="24" t="s">
        <v>8</v>
      </c>
      <c r="B19" s="22">
        <v>18746</v>
      </c>
      <c r="C19" s="22">
        <v>25661</v>
      </c>
      <c r="D19" s="22">
        <v>27613</v>
      </c>
      <c r="E19" s="22">
        <v>40432</v>
      </c>
      <c r="F19" s="22">
        <v>19445</v>
      </c>
      <c r="G19" s="22">
        <v>21670</v>
      </c>
      <c r="H19" s="22">
        <v>23422</v>
      </c>
      <c r="I19" s="23">
        <v>27913</v>
      </c>
      <c r="J19" s="23">
        <v>25587</v>
      </c>
      <c r="K19" s="3" t="s">
        <v>1</v>
      </c>
      <c r="L19" s="3" t="s">
        <v>1</v>
      </c>
      <c r="M19" s="3" t="s">
        <v>1</v>
      </c>
      <c r="N19" s="3" t="s">
        <v>1</v>
      </c>
      <c r="O19" s="3" t="s">
        <v>1</v>
      </c>
      <c r="P19" s="3" t="s">
        <v>1</v>
      </c>
      <c r="Q19" s="3" t="s">
        <v>1</v>
      </c>
      <c r="R19" s="26">
        <v>30631</v>
      </c>
      <c r="S19" s="26">
        <v>27920</v>
      </c>
      <c r="T19" s="26">
        <v>23174</v>
      </c>
      <c r="U19" s="26">
        <v>22957</v>
      </c>
      <c r="V19" s="26">
        <v>21617</v>
      </c>
      <c r="W19" s="26">
        <v>21981</v>
      </c>
      <c r="X19" s="26">
        <v>9340</v>
      </c>
      <c r="Y19" s="26">
        <v>2946</v>
      </c>
      <c r="Z19" s="26">
        <v>11452</v>
      </c>
      <c r="AA19" s="26">
        <v>17118</v>
      </c>
      <c r="AB19" s="26">
        <v>19462</v>
      </c>
    </row>
    <row r="20" spans="1:28" s="9" customFormat="1" x14ac:dyDescent="0.25">
      <c r="A20" s="24"/>
      <c r="B20" s="22"/>
      <c r="C20" s="22"/>
      <c r="D20" s="25"/>
      <c r="E20" s="25"/>
      <c r="F20" s="25"/>
      <c r="G20" s="25"/>
      <c r="H20" s="25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s="9" customFormat="1" x14ac:dyDescent="0.25">
      <c r="A21" s="27" t="s">
        <v>9</v>
      </c>
      <c r="B21" s="22">
        <f>SUM(B23:B25)</f>
        <v>45182</v>
      </c>
      <c r="C21" s="25">
        <f>+C23+C24+C25</f>
        <v>69344</v>
      </c>
      <c r="D21" s="26">
        <f t="shared" ref="D21:J21" si="6">SUM(D22:D25)</f>
        <v>113689</v>
      </c>
      <c r="E21" s="26">
        <f t="shared" si="6"/>
        <v>105150</v>
      </c>
      <c r="F21" s="26">
        <f t="shared" si="6"/>
        <v>116715</v>
      </c>
      <c r="G21" s="26">
        <f t="shared" si="6"/>
        <v>126187</v>
      </c>
      <c r="H21" s="26">
        <f t="shared" si="6"/>
        <v>127071</v>
      </c>
      <c r="I21" s="26">
        <f t="shared" si="6"/>
        <v>131216</v>
      </c>
      <c r="J21" s="23">
        <f t="shared" si="6"/>
        <v>126168</v>
      </c>
      <c r="K21" s="23">
        <v>103617</v>
      </c>
      <c r="L21" s="23">
        <v>96611</v>
      </c>
      <c r="M21" s="23">
        <v>81983</v>
      </c>
      <c r="N21" s="23">
        <v>77926.999999999985</v>
      </c>
      <c r="O21" s="9">
        <v>101745</v>
      </c>
      <c r="P21" s="9">
        <v>103129</v>
      </c>
      <c r="Q21" s="9">
        <v>104359</v>
      </c>
      <c r="R21" s="23">
        <f>SUM(R23:R25)</f>
        <v>79535</v>
      </c>
      <c r="S21" s="23">
        <f t="shared" ref="S21:AB21" si="7">SUM(S23:S25)</f>
        <v>84663</v>
      </c>
      <c r="T21" s="23">
        <f t="shared" si="7"/>
        <v>83047</v>
      </c>
      <c r="U21" s="23">
        <f t="shared" si="7"/>
        <v>81137</v>
      </c>
      <c r="V21" s="23">
        <f t="shared" si="7"/>
        <v>75799</v>
      </c>
      <c r="W21" s="23">
        <f t="shared" si="7"/>
        <v>76708</v>
      </c>
      <c r="X21" s="23">
        <f t="shared" si="7"/>
        <v>15487</v>
      </c>
      <c r="Y21" s="23">
        <f>SUM(Y23:Y25)</f>
        <v>4920</v>
      </c>
      <c r="Z21" s="23">
        <f t="shared" si="7"/>
        <v>38807</v>
      </c>
      <c r="AA21" s="23">
        <f t="shared" si="7"/>
        <v>54925</v>
      </c>
      <c r="AB21" s="23">
        <f t="shared" si="7"/>
        <v>59390</v>
      </c>
    </row>
    <row r="22" spans="1:28" s="9" customFormat="1" x14ac:dyDescent="0.25">
      <c r="A22" s="28" t="s">
        <v>10</v>
      </c>
      <c r="B22" s="3" t="s">
        <v>1</v>
      </c>
      <c r="C22" s="3" t="s">
        <v>1</v>
      </c>
      <c r="D22" s="3" t="s">
        <v>1</v>
      </c>
      <c r="E22" s="3" t="s">
        <v>1</v>
      </c>
      <c r="F22" s="3" t="s">
        <v>1</v>
      </c>
      <c r="G22" s="3" t="s">
        <v>1</v>
      </c>
      <c r="H22" s="3" t="s">
        <v>1</v>
      </c>
      <c r="I22" s="3" t="s">
        <v>1</v>
      </c>
      <c r="J22" s="3" t="s">
        <v>1</v>
      </c>
      <c r="K22" s="26" t="s">
        <v>1</v>
      </c>
      <c r="L22" s="26" t="s">
        <v>1</v>
      </c>
      <c r="M22" s="26" t="s">
        <v>1</v>
      </c>
      <c r="N22" s="26" t="s">
        <v>1</v>
      </c>
      <c r="O22" s="26" t="s">
        <v>1</v>
      </c>
      <c r="P22" s="26" t="s">
        <v>1</v>
      </c>
      <c r="Q22" s="26" t="s">
        <v>1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s="9" customFormat="1" x14ac:dyDescent="0.25">
      <c r="A23" s="40" t="s">
        <v>11</v>
      </c>
      <c r="B23" s="3" t="s">
        <v>1</v>
      </c>
      <c r="C23" s="22">
        <v>17091</v>
      </c>
      <c r="D23" s="23">
        <v>31126</v>
      </c>
      <c r="E23" s="23">
        <v>27878</v>
      </c>
      <c r="F23" s="23">
        <v>33989</v>
      </c>
      <c r="G23" s="30">
        <v>37320</v>
      </c>
      <c r="H23" s="23">
        <v>35442</v>
      </c>
      <c r="I23" s="23">
        <v>35319</v>
      </c>
      <c r="J23" s="23">
        <v>31166</v>
      </c>
      <c r="K23" s="3" t="s">
        <v>1</v>
      </c>
      <c r="L23" s="3" t="s">
        <v>1</v>
      </c>
      <c r="M23" s="3" t="s">
        <v>1</v>
      </c>
      <c r="N23" s="3" t="s">
        <v>1</v>
      </c>
      <c r="O23" s="3" t="s">
        <v>1</v>
      </c>
      <c r="P23" s="3" t="s">
        <v>1</v>
      </c>
      <c r="Q23" s="3" t="s">
        <v>1</v>
      </c>
      <c r="R23" s="26">
        <v>11643</v>
      </c>
      <c r="S23" s="26">
        <v>12613</v>
      </c>
      <c r="T23" s="26">
        <v>12182</v>
      </c>
      <c r="U23" s="26">
        <v>12063</v>
      </c>
      <c r="V23" s="26">
        <v>10847</v>
      </c>
      <c r="W23" s="26">
        <v>11268</v>
      </c>
      <c r="X23" s="26">
        <v>2356</v>
      </c>
      <c r="Y23" s="26">
        <v>513</v>
      </c>
      <c r="Z23" s="26">
        <v>4902</v>
      </c>
      <c r="AA23" s="26">
        <v>8645</v>
      </c>
      <c r="AB23" s="26">
        <v>8583</v>
      </c>
    </row>
    <row r="24" spans="1:28" s="9" customFormat="1" x14ac:dyDescent="0.25">
      <c r="A24" s="40" t="s">
        <v>12</v>
      </c>
      <c r="B24" s="29">
        <v>16080</v>
      </c>
      <c r="C24" s="22">
        <v>15339</v>
      </c>
      <c r="D24" s="23">
        <v>23686</v>
      </c>
      <c r="E24" s="23">
        <v>20062</v>
      </c>
      <c r="F24" s="23">
        <v>22299</v>
      </c>
      <c r="G24" s="30">
        <v>22783</v>
      </c>
      <c r="H24" s="23">
        <v>22328</v>
      </c>
      <c r="I24" s="23">
        <v>22208</v>
      </c>
      <c r="J24" s="23">
        <v>23690</v>
      </c>
      <c r="K24" s="3" t="s">
        <v>1</v>
      </c>
      <c r="L24" s="3" t="s">
        <v>1</v>
      </c>
      <c r="M24" s="3" t="s">
        <v>1</v>
      </c>
      <c r="N24" s="3" t="s">
        <v>1</v>
      </c>
      <c r="O24" s="3" t="s">
        <v>1</v>
      </c>
      <c r="P24" s="3" t="s">
        <v>1</v>
      </c>
      <c r="Q24" s="3" t="s">
        <v>1</v>
      </c>
      <c r="R24" s="26">
        <v>6928</v>
      </c>
      <c r="S24" s="26">
        <v>7537</v>
      </c>
      <c r="T24" s="26">
        <v>7279</v>
      </c>
      <c r="U24" s="26">
        <v>6621</v>
      </c>
      <c r="V24" s="26">
        <v>6708</v>
      </c>
      <c r="W24" s="26">
        <v>7658</v>
      </c>
      <c r="X24" s="26">
        <v>3830</v>
      </c>
      <c r="Y24" s="26">
        <v>1782</v>
      </c>
      <c r="Z24" s="26">
        <v>12183</v>
      </c>
      <c r="AA24" s="26">
        <v>16195</v>
      </c>
      <c r="AB24" s="26">
        <v>17376</v>
      </c>
    </row>
    <row r="25" spans="1:28" s="9" customFormat="1" x14ac:dyDescent="0.25">
      <c r="A25" s="28" t="s">
        <v>13</v>
      </c>
      <c r="B25" s="29">
        <v>29102</v>
      </c>
      <c r="C25" s="22">
        <v>36914</v>
      </c>
      <c r="D25" s="22">
        <v>58877</v>
      </c>
      <c r="E25" s="22">
        <v>57210</v>
      </c>
      <c r="F25" s="22">
        <v>60427</v>
      </c>
      <c r="G25" s="30">
        <v>66084</v>
      </c>
      <c r="H25" s="26">
        <v>69301</v>
      </c>
      <c r="I25" s="23">
        <v>73689</v>
      </c>
      <c r="J25" s="23">
        <v>71312</v>
      </c>
      <c r="K25" s="3" t="s">
        <v>1</v>
      </c>
      <c r="L25" s="3" t="s">
        <v>1</v>
      </c>
      <c r="M25" s="3" t="s">
        <v>1</v>
      </c>
      <c r="N25" s="3" t="s">
        <v>1</v>
      </c>
      <c r="O25" s="3" t="s">
        <v>1</v>
      </c>
      <c r="P25" s="3" t="s">
        <v>1</v>
      </c>
      <c r="Q25" s="3" t="s">
        <v>1</v>
      </c>
      <c r="R25" s="26">
        <v>60964</v>
      </c>
      <c r="S25" s="26">
        <v>64513</v>
      </c>
      <c r="T25" s="26">
        <v>63586</v>
      </c>
      <c r="U25" s="26">
        <v>62453</v>
      </c>
      <c r="V25" s="26">
        <v>58244</v>
      </c>
      <c r="W25" s="26">
        <v>57782</v>
      </c>
      <c r="X25" s="26">
        <v>9301</v>
      </c>
      <c r="Y25" s="26">
        <v>2625</v>
      </c>
      <c r="Z25" s="26">
        <v>21722</v>
      </c>
      <c r="AA25" s="26">
        <v>30085</v>
      </c>
      <c r="AB25" s="26">
        <v>33431</v>
      </c>
    </row>
    <row r="26" spans="1:28" s="9" customFormat="1" x14ac:dyDescent="0.25">
      <c r="A26" s="24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s="9" customFormat="1" x14ac:dyDescent="0.25">
      <c r="A27" s="27" t="s">
        <v>14</v>
      </c>
      <c r="B27" s="22">
        <v>5755</v>
      </c>
      <c r="C27" s="22">
        <f>1487+6293</f>
        <v>7780</v>
      </c>
      <c r="D27" s="23">
        <v>13886</v>
      </c>
      <c r="E27" s="23">
        <v>14487</v>
      </c>
      <c r="F27" s="23">
        <v>14277</v>
      </c>
      <c r="G27" s="30">
        <v>14079</v>
      </c>
      <c r="H27" s="26">
        <v>14516</v>
      </c>
      <c r="I27" s="23">
        <v>14907</v>
      </c>
      <c r="J27" s="23">
        <v>15172</v>
      </c>
      <c r="K27" s="3" t="s">
        <v>1</v>
      </c>
      <c r="L27" s="3" t="s">
        <v>1</v>
      </c>
      <c r="M27" s="3" t="s">
        <v>1</v>
      </c>
      <c r="N27" s="3" t="s">
        <v>1</v>
      </c>
      <c r="O27" s="3" t="s">
        <v>1</v>
      </c>
      <c r="P27" s="3" t="s">
        <v>1</v>
      </c>
      <c r="Q27" s="3" t="s">
        <v>1</v>
      </c>
      <c r="R27" s="26">
        <v>28413</v>
      </c>
      <c r="S27" s="26">
        <v>35830</v>
      </c>
      <c r="T27" s="26">
        <v>27530</v>
      </c>
      <c r="U27" s="26">
        <v>18061</v>
      </c>
      <c r="V27" s="26">
        <v>16539</v>
      </c>
      <c r="W27" s="26">
        <v>11569</v>
      </c>
      <c r="X27" s="26">
        <v>2178</v>
      </c>
      <c r="Y27" s="26">
        <v>950</v>
      </c>
      <c r="Z27" s="26">
        <v>4483</v>
      </c>
      <c r="AA27" s="26">
        <v>5468</v>
      </c>
      <c r="AB27" s="26">
        <v>6122</v>
      </c>
    </row>
    <row r="28" spans="1:28" s="9" customFormat="1" x14ac:dyDescent="0.25">
      <c r="A28" s="31"/>
      <c r="B28" s="22"/>
      <c r="C28" s="22"/>
      <c r="D28" s="25"/>
      <c r="E28" s="25"/>
      <c r="F28" s="25"/>
      <c r="G28" s="3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s="9" customFormat="1" x14ac:dyDescent="0.25">
      <c r="A29" s="24" t="s">
        <v>15</v>
      </c>
      <c r="B29" s="22">
        <v>9330</v>
      </c>
      <c r="C29" s="25">
        <v>4813</v>
      </c>
      <c r="D29" s="25">
        <v>8363</v>
      </c>
      <c r="E29" s="25">
        <v>12209</v>
      </c>
      <c r="F29" s="25">
        <v>7017</v>
      </c>
      <c r="G29" s="25">
        <v>7596</v>
      </c>
      <c r="H29" s="25">
        <v>8462</v>
      </c>
      <c r="I29" s="23">
        <v>9945</v>
      </c>
      <c r="J29" s="23">
        <v>11742</v>
      </c>
      <c r="K29" s="23">
        <v>31356.999999999971</v>
      </c>
      <c r="L29" s="23">
        <v>31589</v>
      </c>
      <c r="M29" s="23">
        <v>34044.999999999956</v>
      </c>
      <c r="N29" s="23">
        <v>27582.000000000051</v>
      </c>
      <c r="O29" s="9">
        <v>61617.599999999984</v>
      </c>
      <c r="P29" s="9">
        <v>102461.99999999999</v>
      </c>
      <c r="Q29" s="9">
        <v>58942.000000000007</v>
      </c>
      <c r="R29" s="23">
        <v>20099</v>
      </c>
      <c r="S29" s="23">
        <v>19275</v>
      </c>
      <c r="T29" s="23">
        <v>18613</v>
      </c>
      <c r="U29" s="23">
        <v>18626</v>
      </c>
      <c r="V29" s="23">
        <v>17910</v>
      </c>
      <c r="W29" s="23">
        <v>18732</v>
      </c>
      <c r="X29" s="23">
        <v>3633</v>
      </c>
      <c r="Y29" s="23">
        <v>2766</v>
      </c>
      <c r="Z29" s="23">
        <v>11448</v>
      </c>
      <c r="AA29" s="23">
        <v>17700</v>
      </c>
      <c r="AB29" s="23">
        <v>18281</v>
      </c>
    </row>
    <row r="30" spans="1:28" s="9" customFormat="1" x14ac:dyDescent="0.25">
      <c r="A30" s="24" t="s">
        <v>16</v>
      </c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s="9" customFormat="1" x14ac:dyDescent="0.25">
      <c r="A31" s="24" t="s">
        <v>17</v>
      </c>
      <c r="B31" s="3" t="s">
        <v>1</v>
      </c>
      <c r="C31" s="3" t="s">
        <v>1</v>
      </c>
      <c r="D31" s="3" t="s">
        <v>1</v>
      </c>
      <c r="E31" s="3" t="s">
        <v>1</v>
      </c>
      <c r="F31" s="3" t="s">
        <v>1</v>
      </c>
      <c r="G31" s="3" t="s">
        <v>1</v>
      </c>
      <c r="H31" s="3" t="s">
        <v>1</v>
      </c>
      <c r="I31" s="3" t="s">
        <v>1</v>
      </c>
      <c r="J31" s="3" t="s">
        <v>1</v>
      </c>
      <c r="K31" s="3" t="s">
        <v>1</v>
      </c>
      <c r="L31" s="3" t="s">
        <v>1</v>
      </c>
      <c r="M31" s="3" t="s">
        <v>1</v>
      </c>
      <c r="N31" s="3" t="s">
        <v>1</v>
      </c>
      <c r="O31" s="3" t="s">
        <v>1</v>
      </c>
      <c r="P31" s="3" t="s">
        <v>1</v>
      </c>
      <c r="Q31" s="3" t="s">
        <v>1</v>
      </c>
      <c r="R31" s="29">
        <v>2471</v>
      </c>
      <c r="S31" s="29">
        <v>2180</v>
      </c>
      <c r="T31" s="29">
        <v>1886</v>
      </c>
      <c r="U31" s="29">
        <v>1872</v>
      </c>
      <c r="V31" s="29">
        <v>2124</v>
      </c>
      <c r="W31" s="29">
        <v>2142</v>
      </c>
      <c r="X31" s="29">
        <v>522</v>
      </c>
      <c r="Y31" s="29">
        <v>275</v>
      </c>
      <c r="Z31" s="29">
        <v>1407</v>
      </c>
      <c r="AA31" s="29">
        <v>2025</v>
      </c>
      <c r="AB31" s="29">
        <v>1927</v>
      </c>
    </row>
    <row r="32" spans="1:28" s="9" customFormat="1" x14ac:dyDescent="0.25">
      <c r="A32" s="24" t="s">
        <v>24</v>
      </c>
      <c r="B32" s="3" t="s">
        <v>1</v>
      </c>
      <c r="C32" s="3" t="s">
        <v>1</v>
      </c>
      <c r="D32" s="3" t="s">
        <v>1</v>
      </c>
      <c r="E32" s="3" t="s">
        <v>1</v>
      </c>
      <c r="F32" s="3" t="s">
        <v>1</v>
      </c>
      <c r="G32" s="3" t="s">
        <v>1</v>
      </c>
      <c r="H32" s="3" t="s">
        <v>1</v>
      </c>
      <c r="I32" s="3" t="s">
        <v>1</v>
      </c>
      <c r="J32" s="3" t="s">
        <v>1</v>
      </c>
      <c r="K32" s="3" t="s">
        <v>1</v>
      </c>
      <c r="L32" s="3" t="s">
        <v>1</v>
      </c>
      <c r="M32" s="3" t="s">
        <v>1</v>
      </c>
      <c r="N32" s="3" t="s">
        <v>1</v>
      </c>
      <c r="O32" s="3" t="s">
        <v>1</v>
      </c>
      <c r="P32" s="3" t="s">
        <v>1</v>
      </c>
      <c r="Q32" s="3" t="s">
        <v>1</v>
      </c>
      <c r="R32" s="29">
        <v>11082</v>
      </c>
      <c r="S32" s="29">
        <v>10248</v>
      </c>
      <c r="T32" s="29">
        <v>9963</v>
      </c>
      <c r="U32" s="29">
        <v>9725</v>
      </c>
      <c r="V32" s="29">
        <v>9824</v>
      </c>
      <c r="W32" s="29">
        <v>10059</v>
      </c>
      <c r="X32" s="29">
        <v>1765</v>
      </c>
      <c r="Y32" s="3">
        <v>1311</v>
      </c>
      <c r="Z32" s="3">
        <v>5591</v>
      </c>
      <c r="AA32" s="3">
        <v>9466</v>
      </c>
      <c r="AB32" s="3">
        <v>9311</v>
      </c>
    </row>
    <row r="33" spans="1:28" s="9" customFormat="1" x14ac:dyDescent="0.25">
      <c r="A33" s="24"/>
      <c r="B33" s="29"/>
      <c r="C33" s="22"/>
      <c r="D33" s="29"/>
      <c r="E33" s="29"/>
      <c r="F33" s="29"/>
      <c r="G33" s="29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s="9" customFormat="1" x14ac:dyDescent="0.25">
      <c r="A34" s="24" t="s">
        <v>18</v>
      </c>
      <c r="B34" s="3" t="s">
        <v>1</v>
      </c>
      <c r="C34" s="3" t="s">
        <v>1</v>
      </c>
      <c r="D34" s="3" t="s">
        <v>1</v>
      </c>
      <c r="E34" s="3" t="s">
        <v>1</v>
      </c>
      <c r="F34" s="3" t="s">
        <v>1</v>
      </c>
      <c r="G34" s="3" t="s">
        <v>1</v>
      </c>
      <c r="H34" s="3" t="s">
        <v>1</v>
      </c>
      <c r="I34" s="3" t="s">
        <v>1</v>
      </c>
      <c r="J34" s="3" t="s">
        <v>1</v>
      </c>
      <c r="K34" s="3" t="s">
        <v>1</v>
      </c>
      <c r="L34" s="3" t="s">
        <v>1</v>
      </c>
      <c r="M34" s="3" t="s">
        <v>1</v>
      </c>
      <c r="N34" s="3" t="s">
        <v>1</v>
      </c>
      <c r="O34" s="3" t="s">
        <v>1</v>
      </c>
      <c r="P34" s="3" t="s">
        <v>1</v>
      </c>
      <c r="Q34" s="3" t="s">
        <v>1</v>
      </c>
      <c r="R34" s="3" t="s">
        <v>1</v>
      </c>
      <c r="S34" s="3" t="s">
        <v>1</v>
      </c>
      <c r="T34" s="3" t="s">
        <v>1</v>
      </c>
      <c r="U34" s="3" t="s">
        <v>1</v>
      </c>
      <c r="V34" s="3" t="s">
        <v>1</v>
      </c>
      <c r="W34" s="3" t="s">
        <v>1</v>
      </c>
      <c r="X34" s="3" t="s">
        <v>1</v>
      </c>
      <c r="Y34" s="3" t="s">
        <v>1</v>
      </c>
      <c r="Z34" s="3" t="s">
        <v>1</v>
      </c>
      <c r="AA34" s="3" t="s">
        <v>1</v>
      </c>
      <c r="AB34" s="3" t="s">
        <v>1</v>
      </c>
    </row>
    <row r="35" spans="1:28" s="9" customFormat="1" x14ac:dyDescent="0.25">
      <c r="A35" s="24"/>
      <c r="B35" s="29"/>
      <c r="C35" s="22"/>
      <c r="D35" s="32"/>
      <c r="E35" s="32"/>
      <c r="F35" s="32"/>
      <c r="G35" s="32"/>
      <c r="H35" s="3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s="9" customFormat="1" x14ac:dyDescent="0.25">
      <c r="A36" s="18" t="s">
        <v>19</v>
      </c>
      <c r="B36" s="3">
        <f>SUM(B38:B39)</f>
        <v>32358</v>
      </c>
      <c r="C36" s="3">
        <f t="shared" ref="C36:AB36" si="8">SUM(C38:C39)</f>
        <v>49440</v>
      </c>
      <c r="D36" s="3">
        <f t="shared" si="8"/>
        <v>104061</v>
      </c>
      <c r="E36" s="3">
        <f t="shared" si="8"/>
        <v>83245</v>
      </c>
      <c r="F36" s="3">
        <f t="shared" si="8"/>
        <v>60047</v>
      </c>
      <c r="G36" s="3">
        <f t="shared" si="8"/>
        <v>55532</v>
      </c>
      <c r="H36" s="3">
        <f t="shared" si="8"/>
        <v>54254</v>
      </c>
      <c r="I36" s="3">
        <f t="shared" si="8"/>
        <v>67286</v>
      </c>
      <c r="J36" s="3">
        <f t="shared" si="8"/>
        <v>85859</v>
      </c>
      <c r="K36" s="3">
        <f t="shared" si="8"/>
        <v>76741</v>
      </c>
      <c r="L36" s="3">
        <f t="shared" si="8"/>
        <v>48666</v>
      </c>
      <c r="M36" s="3">
        <f t="shared" si="8"/>
        <v>119600</v>
      </c>
      <c r="N36" s="3">
        <f t="shared" si="8"/>
        <v>101798</v>
      </c>
      <c r="O36" s="3">
        <f t="shared" si="8"/>
        <v>60356</v>
      </c>
      <c r="P36" s="3">
        <f t="shared" si="8"/>
        <v>49286</v>
      </c>
      <c r="Q36" s="3">
        <f t="shared" si="8"/>
        <v>32915</v>
      </c>
      <c r="R36" s="3">
        <f t="shared" si="8"/>
        <v>45831</v>
      </c>
      <c r="S36" s="3">
        <f t="shared" si="8"/>
        <v>81799</v>
      </c>
      <c r="T36" s="3">
        <f t="shared" si="8"/>
        <v>88338</v>
      </c>
      <c r="U36" s="3">
        <f t="shared" si="8"/>
        <v>75194</v>
      </c>
      <c r="V36" s="3">
        <f t="shared" si="8"/>
        <v>132302</v>
      </c>
      <c r="W36" s="3">
        <f t="shared" si="8"/>
        <v>92957</v>
      </c>
      <c r="X36" s="3">
        <f t="shared" si="8"/>
        <v>45798</v>
      </c>
      <c r="Y36" s="3">
        <f t="shared" si="8"/>
        <v>470</v>
      </c>
      <c r="Z36" s="3">
        <f t="shared" si="8"/>
        <v>26810</v>
      </c>
      <c r="AA36" s="3">
        <f t="shared" si="8"/>
        <v>141008</v>
      </c>
      <c r="AB36" s="3">
        <f t="shared" si="8"/>
        <v>132338</v>
      </c>
    </row>
    <row r="37" spans="1:28" s="9" customFormat="1" x14ac:dyDescent="0.25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9" customFormat="1" x14ac:dyDescent="0.25">
      <c r="A38" s="18" t="s">
        <v>23</v>
      </c>
      <c r="B38" s="29"/>
      <c r="C38" s="2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>
        <v>3011</v>
      </c>
      <c r="S38" s="32">
        <v>2394</v>
      </c>
      <c r="T38" s="32">
        <v>5289</v>
      </c>
      <c r="U38" s="32">
        <v>5100</v>
      </c>
      <c r="V38" s="32">
        <v>6699</v>
      </c>
      <c r="W38" s="32">
        <v>1534</v>
      </c>
      <c r="X38" s="32">
        <v>218</v>
      </c>
      <c r="Y38" s="32">
        <v>470</v>
      </c>
      <c r="Z38" s="32">
        <v>914</v>
      </c>
      <c r="AA38" s="32">
        <v>1431</v>
      </c>
      <c r="AB38" s="32">
        <v>2980</v>
      </c>
    </row>
    <row r="39" spans="1:28" s="9" customFormat="1" ht="14.4" thickBot="1" x14ac:dyDescent="0.3">
      <c r="A39" s="33" t="s">
        <v>20</v>
      </c>
      <c r="B39" s="34">
        <v>32358</v>
      </c>
      <c r="C39" s="34">
        <v>49440</v>
      </c>
      <c r="D39" s="34">
        <v>104061</v>
      </c>
      <c r="E39" s="34">
        <v>83245</v>
      </c>
      <c r="F39" s="34">
        <v>60047</v>
      </c>
      <c r="G39" s="34">
        <v>55532</v>
      </c>
      <c r="H39" s="35">
        <v>54254</v>
      </c>
      <c r="I39" s="35">
        <v>67286</v>
      </c>
      <c r="J39" s="35">
        <v>85859</v>
      </c>
      <c r="K39" s="35">
        <v>76741</v>
      </c>
      <c r="L39" s="35">
        <v>48666</v>
      </c>
      <c r="M39" s="35">
        <v>119600</v>
      </c>
      <c r="N39" s="35">
        <v>101798</v>
      </c>
      <c r="O39" s="35">
        <v>60356</v>
      </c>
      <c r="P39" s="35">
        <v>49286</v>
      </c>
      <c r="Q39" s="35">
        <v>32915</v>
      </c>
      <c r="R39" s="35">
        <v>42820</v>
      </c>
      <c r="S39" s="35">
        <v>79405</v>
      </c>
      <c r="T39" s="35">
        <v>83049</v>
      </c>
      <c r="U39" s="35">
        <v>70094</v>
      </c>
      <c r="V39" s="35">
        <v>125603</v>
      </c>
      <c r="W39" s="35">
        <v>91423</v>
      </c>
      <c r="X39" s="35">
        <v>45580</v>
      </c>
      <c r="Y39" s="35">
        <v>0</v>
      </c>
      <c r="Z39" s="35">
        <v>25896</v>
      </c>
      <c r="AA39" s="35">
        <v>139577</v>
      </c>
      <c r="AB39" s="35">
        <v>129358</v>
      </c>
    </row>
    <row r="40" spans="1:28" s="9" customFormat="1" x14ac:dyDescent="0.25">
      <c r="A40" s="4" t="s">
        <v>21</v>
      </c>
    </row>
    <row r="41" spans="1:28" s="9" customFormat="1" x14ac:dyDescent="0.25">
      <c r="A41" s="4"/>
    </row>
    <row r="42" spans="1:28" x14ac:dyDescent="0.25">
      <c r="A42" s="6" t="s">
        <v>26</v>
      </c>
      <c r="E42" s="5"/>
      <c r="G42" s="1"/>
      <c r="H42" s="1"/>
    </row>
    <row r="43" spans="1:28" s="9" customFormat="1" x14ac:dyDescent="0.25">
      <c r="A43" s="36" t="s">
        <v>22</v>
      </c>
    </row>
    <row r="44" spans="1:28" s="9" customFormat="1" x14ac:dyDescent="0.25">
      <c r="A44" s="36"/>
    </row>
    <row r="45" spans="1:28" s="9" customFormat="1" x14ac:dyDescent="0.25">
      <c r="A45" s="36"/>
    </row>
    <row r="46" spans="1:28" s="9" customFormat="1" x14ac:dyDescent="0.25">
      <c r="A46" s="36"/>
    </row>
    <row r="47" spans="1:28" s="9" customFormat="1" x14ac:dyDescent="0.25">
      <c r="A47" s="36"/>
    </row>
    <row r="48" spans="1:28" s="9" customFormat="1" x14ac:dyDescent="0.25">
      <c r="A48" s="37"/>
    </row>
    <row r="49" spans="1:1" s="9" customFormat="1" x14ac:dyDescent="0.25">
      <c r="A49" s="36"/>
    </row>
    <row r="50" spans="1:1" s="9" customFormat="1" x14ac:dyDescent="0.25">
      <c r="A50" s="36"/>
    </row>
    <row r="51" spans="1:1" s="9" customFormat="1" x14ac:dyDescent="0.25">
      <c r="A51" s="38"/>
    </row>
    <row r="52" spans="1:1" s="9" customFormat="1" x14ac:dyDescent="0.25">
      <c r="A52" s="36"/>
    </row>
    <row r="53" spans="1:1" s="9" customFormat="1" x14ac:dyDescent="0.25">
      <c r="A53" s="36"/>
    </row>
    <row r="54" spans="1:1" s="9" customFormat="1" x14ac:dyDescent="0.25">
      <c r="A54" s="36"/>
    </row>
    <row r="55" spans="1:1" x14ac:dyDescent="0.25">
      <c r="A55" s="39"/>
    </row>
  </sheetData>
  <mergeCells count="3">
    <mergeCell ref="AA4:AB4"/>
    <mergeCell ref="B5:C5"/>
    <mergeCell ref="L4:M4"/>
  </mergeCells>
  <printOptions horizontalCentered="1"/>
  <pageMargins left="0" right="0" top="0.25" bottom="0.25" header="0.25" footer="0.25"/>
  <pageSetup scale="74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Trinidad</vt:lpstr>
      <vt:lpstr>Trinidad!Print_Area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2021-08-23T15:08:42Z</cp:lastPrinted>
  <dcterms:created xsi:type="dcterms:W3CDTF">2012-07-05T16:03:50Z</dcterms:created>
  <dcterms:modified xsi:type="dcterms:W3CDTF">2025-08-11T19:18:07Z</dcterms:modified>
</cp:coreProperties>
</file>