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Stats\DataJul2025\Domain3 - Environment Statistics\Tourism\"/>
    </mc:Choice>
  </mc:AlternateContent>
  <xr:revisionPtr revIDLastSave="0" documentId="8_{D81A1678-1865-465D-A2FD-3838985BA137}" xr6:coauthVersionLast="47" xr6:coauthVersionMax="47" xr10:uidLastSave="{00000000-0000-0000-0000-000000000000}"/>
  <bookViews>
    <workbookView xWindow="-28920" yWindow="-120" windowWidth="29040" windowHeight="15720" xr2:uid="{B6E6C78A-849D-413F-A65F-97EFD3539453}"/>
  </bookViews>
  <sheets>
    <sheet name="Vincent" sheetId="1" r:id="rId1"/>
  </sheets>
  <definedNames>
    <definedName name="_xlnm.Print_Area" localSheetId="0">Vincent!$A$1:$W$43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7" i="1" l="1"/>
  <c r="Y37" i="1"/>
  <c r="Y8" i="1" s="1"/>
  <c r="Z37" i="1"/>
  <c r="AA37" i="1"/>
  <c r="AB37" i="1"/>
  <c r="X12" i="1"/>
  <c r="X10" i="1"/>
  <c r="X8" i="1" s="1"/>
  <c r="Y12" i="1"/>
  <c r="Y10" i="1"/>
  <c r="Z12" i="1"/>
  <c r="Z10" i="1"/>
  <c r="Z8" i="1" s="1"/>
  <c r="AA12" i="1"/>
  <c r="AA10" i="1" s="1"/>
  <c r="AA8" i="1" s="1"/>
  <c r="AB12" i="1"/>
  <c r="AB10" i="1"/>
  <c r="AB8" i="1" s="1"/>
  <c r="N18" i="1"/>
  <c r="N12" i="1"/>
  <c r="N10" i="1"/>
  <c r="C37" i="1"/>
  <c r="B37" i="1"/>
  <c r="H10" i="1"/>
  <c r="H8" i="1" s="1"/>
  <c r="U12" i="1"/>
  <c r="U10" i="1"/>
  <c r="U8" i="1" s="1"/>
  <c r="W12" i="1"/>
  <c r="L18" i="1"/>
  <c r="L12" i="1"/>
  <c r="L10" i="1"/>
  <c r="L8" i="1"/>
  <c r="M18" i="1"/>
  <c r="M12" i="1" s="1"/>
  <c r="M10" i="1" s="1"/>
  <c r="M8" i="1" s="1"/>
  <c r="O18" i="1"/>
  <c r="O12" i="1"/>
  <c r="O10" i="1" s="1"/>
  <c r="O8" i="1" s="1"/>
  <c r="P18" i="1"/>
  <c r="P12" i="1"/>
  <c r="P10" i="1"/>
  <c r="P8" i="1"/>
  <c r="Q18" i="1"/>
  <c r="Q12" i="1" s="1"/>
  <c r="Q10" i="1" s="1"/>
  <c r="Q8" i="1" s="1"/>
  <c r="R18" i="1"/>
  <c r="R12" i="1" s="1"/>
  <c r="R10" i="1" s="1"/>
  <c r="R8" i="1" s="1"/>
  <c r="S18" i="1"/>
  <c r="S12" i="1" s="1"/>
  <c r="S10" i="1" s="1"/>
  <c r="S8" i="1" s="1"/>
  <c r="T18" i="1"/>
  <c r="T12" i="1"/>
  <c r="T10" i="1"/>
  <c r="T8" i="1"/>
  <c r="U18" i="1"/>
  <c r="V18" i="1"/>
  <c r="V12" i="1"/>
  <c r="V10" i="1"/>
  <c r="V8" i="1"/>
  <c r="K18" i="1"/>
  <c r="J18" i="1"/>
  <c r="F37" i="1"/>
  <c r="J37" i="1"/>
  <c r="I37" i="1"/>
  <c r="K37" i="1"/>
  <c r="L37" i="1"/>
  <c r="M37" i="1"/>
  <c r="N37" i="1"/>
  <c r="N8" i="1" s="1"/>
  <c r="O37" i="1"/>
  <c r="P37" i="1"/>
  <c r="Q37" i="1"/>
  <c r="R37" i="1"/>
  <c r="S37" i="1"/>
  <c r="T37" i="1"/>
  <c r="U37" i="1"/>
  <c r="V37" i="1"/>
  <c r="W37" i="1"/>
  <c r="W10" i="1"/>
  <c r="W8" i="1" s="1"/>
  <c r="F25" i="1"/>
  <c r="G25" i="1"/>
  <c r="H25" i="1"/>
  <c r="I25" i="1"/>
  <c r="I12" i="1" s="1"/>
  <c r="I10" i="1" s="1"/>
  <c r="I8" i="1" s="1"/>
  <c r="J25" i="1"/>
  <c r="J12" i="1"/>
  <c r="J10" i="1" s="1"/>
  <c r="J8" i="1" s="1"/>
  <c r="K25" i="1"/>
  <c r="K12" i="1" s="1"/>
  <c r="K10" i="1" s="1"/>
  <c r="K8" i="1" s="1"/>
  <c r="E25" i="1"/>
  <c r="E12" i="1" s="1"/>
  <c r="E10" i="1" s="1"/>
  <c r="E8" i="1" s="1"/>
  <c r="H37" i="1"/>
  <c r="G37" i="1"/>
  <c r="E37" i="1"/>
  <c r="C23" i="1"/>
  <c r="C18" i="1"/>
  <c r="C12" i="1"/>
  <c r="C10" i="1"/>
  <c r="C8" i="1"/>
  <c r="B23" i="1"/>
  <c r="B18" i="1" s="1"/>
  <c r="B12" i="1" s="1"/>
  <c r="B10" i="1" s="1"/>
  <c r="B8" i="1" s="1"/>
  <c r="I18" i="1"/>
  <c r="G18" i="1"/>
  <c r="G12" i="1"/>
  <c r="G10" i="1"/>
  <c r="G8" i="1" s="1"/>
  <c r="F18" i="1"/>
  <c r="F12" i="1"/>
  <c r="F10" i="1"/>
  <c r="F8" i="1"/>
  <c r="E18" i="1"/>
  <c r="D12" i="1"/>
  <c r="D10" i="1"/>
  <c r="D8" i="1"/>
</calcChain>
</file>

<file path=xl/sharedStrings.xml><?xml version="1.0" encoding="utf-8"?>
<sst xmlns="http://schemas.openxmlformats.org/spreadsheetml/2006/main" count="173" uniqueCount="27">
  <si>
    <t>…</t>
  </si>
  <si>
    <t>2003p</t>
  </si>
  <si>
    <t>TOTAL VISITOR ARRIVALS</t>
  </si>
  <si>
    <t xml:space="preserve">   TOTAL STAY-OVER ARRIVALS</t>
  </si>
  <si>
    <t xml:space="preserve">    STAY-OVER ARRIVALS BY AIR</t>
  </si>
  <si>
    <t xml:space="preserve">              United States</t>
  </si>
  <si>
    <t xml:space="preserve">              Canada</t>
  </si>
  <si>
    <t>e</t>
  </si>
  <si>
    <t xml:space="preserve">              Europe</t>
  </si>
  <si>
    <t xml:space="preserve">                  United Kingdom</t>
  </si>
  <si>
    <t xml:space="preserve">                  Germany</t>
  </si>
  <si>
    <t xml:space="preserve">                  Italy</t>
  </si>
  <si>
    <t xml:space="preserve">                  France</t>
  </si>
  <si>
    <t xml:space="preserve">                  Other Europe</t>
  </si>
  <si>
    <t xml:space="preserve">              CARIBBEAN</t>
  </si>
  <si>
    <t xml:space="preserve">                  Trinidad and Tobago</t>
  </si>
  <si>
    <t xml:space="preserve">                  Other Caribbean</t>
  </si>
  <si>
    <t xml:space="preserve">              LATIN AMERICA</t>
  </si>
  <si>
    <t xml:space="preserve">      SOUTH AMERICA</t>
  </si>
  <si>
    <t>OTHER COUNTRIES</t>
  </si>
  <si>
    <t>EXCURSIONIST</t>
  </si>
  <si>
    <t xml:space="preserve">     STAY-OVER ARRIVALS BY SEA</t>
  </si>
  <si>
    <r>
      <t xml:space="preserve">     CRUISESHIP VISITORS</t>
    </r>
    <r>
      <rPr>
        <vertAlign val="superscript"/>
        <sz val="11"/>
        <rFont val="Arial"/>
        <family val="2"/>
      </rPr>
      <t xml:space="preserve"> </t>
    </r>
  </si>
  <si>
    <t xml:space="preserve">          YACHTS</t>
  </si>
  <si>
    <t>(No. of Persons)</t>
  </si>
  <si>
    <r>
      <t xml:space="preserve">SOURCES </t>
    </r>
    <r>
      <rPr>
        <i/>
        <sz val="10"/>
        <rFont val="Arial"/>
        <family val="2"/>
      </rPr>
      <t>:    The Statistical Office St. Vincent and the Grenadines and The Caribbean Tourism Organization</t>
    </r>
  </si>
  <si>
    <t>NUMBER OF VISITOR ARRIVALS TO ST. VINCENT AND THE GRENADINES : 1990, 1995, 2000 - 2024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</si>
</sst>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1" formatCode="_(* #,##0.00_);_(* \(#,##0.00\);_(* &quot;-&quot;??_);_(@_)"/>
    <numFmt numFmtId="172" formatCode="_(* #,##0_);_(* \(#,##0\);_(* &quot;-&quot;??_);_(@_)"/>
  </numFmts>
  <fonts count="9" x14ac:knownFonts="1">
    <font>
      <sz val="12"/>
      <name val="Arial"/>
    </font>
    <font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 applyFill="1" applyBorder="1"/>
    <xf numFmtId="0" fontId="4" fillId="0" borderId="0" xfId="0" applyFont="1" applyFill="1"/>
    <xf numFmtId="0" fontId="3" fillId="0" borderId="0" xfId="0" applyFont="1" applyBorder="1"/>
    <xf numFmtId="172" fontId="3" fillId="0" borderId="0" xfId="1" applyNumberFormat="1" applyFont="1" applyFill="1"/>
    <xf numFmtId="172" fontId="4" fillId="0" borderId="0" xfId="1" applyNumberFormat="1" applyFont="1" applyBorder="1"/>
    <xf numFmtId="172" fontId="4" fillId="0" borderId="0" xfId="1" applyNumberFormat="1" applyFont="1" applyFill="1" applyBorder="1"/>
    <xf numFmtId="172" fontId="4" fillId="0" borderId="0" xfId="1" applyNumberFormat="1" applyFont="1" applyFill="1"/>
    <xf numFmtId="172" fontId="4" fillId="0" borderId="0" xfId="1" applyNumberFormat="1" applyFont="1"/>
    <xf numFmtId="0" fontId="4" fillId="0" borderId="0" xfId="0" applyFont="1" applyBorder="1" applyAlignment="1">
      <alignment horizontal="left" indent="1"/>
    </xf>
    <xf numFmtId="172" fontId="4" fillId="0" borderId="0" xfId="1" applyNumberFormat="1" applyFont="1" applyFill="1" applyBorder="1" applyAlignment="1">
      <alignment horizontal="right"/>
    </xf>
    <xf numFmtId="172" fontId="4" fillId="0" borderId="0" xfId="1" applyNumberFormat="1" applyFont="1" applyFill="1" applyAlignment="1">
      <alignment horizontal="right"/>
    </xf>
    <xf numFmtId="172" fontId="7" fillId="0" borderId="0" xfId="1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left" indent="2"/>
    </xf>
    <xf numFmtId="0" fontId="4" fillId="0" borderId="4" xfId="0" applyFont="1" applyBorder="1"/>
    <xf numFmtId="0" fontId="4" fillId="0" borderId="4" xfId="0" applyFont="1" applyFill="1" applyBorder="1"/>
    <xf numFmtId="0" fontId="6" fillId="0" borderId="0" xfId="0" applyFont="1" applyAlignment="1">
      <alignment horizontal="left" indent="4"/>
    </xf>
    <xf numFmtId="0" fontId="5" fillId="0" borderId="0" xfId="0" applyFont="1"/>
    <xf numFmtId="0" fontId="5" fillId="0" borderId="0" xfId="0" applyFont="1" applyAlignment="1">
      <alignment horizontal="left" indent="4"/>
    </xf>
    <xf numFmtId="0" fontId="2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quotePrefix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E7309-D7EF-4470-919D-398EAC2387D7}">
  <sheetPr transitionEvaluation="1"/>
  <dimension ref="A2:AB54"/>
  <sheetViews>
    <sheetView tabSelected="1" zoomScale="80" zoomScaleNormal="80" workbookViewId="0"/>
  </sheetViews>
  <sheetFormatPr defaultColWidth="8.90625" defaultRowHeight="13.8" x14ac:dyDescent="0.25"/>
  <cols>
    <col min="1" max="1" width="28.6328125" style="1" customWidth="1"/>
    <col min="2" max="28" width="9.36328125" style="1" customWidth="1"/>
    <col min="29" max="16384" width="8.90625" style="1"/>
  </cols>
  <sheetData>
    <row r="2" spans="1:28" s="3" customFormat="1" ht="17.399999999999999" x14ac:dyDescent="0.3">
      <c r="A2" s="31" t="s">
        <v>26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28" s="3" customFormat="1" x14ac:dyDescent="0.25">
      <c r="A3" s="4"/>
      <c r="B3" s="4"/>
      <c r="C3" s="4"/>
    </row>
    <row r="4" spans="1:28" s="5" customFormat="1" ht="15.6" thickBot="1" x14ac:dyDescent="0.3">
      <c r="B4" s="3"/>
      <c r="C4" s="3"/>
      <c r="F4"/>
      <c r="L4" s="34"/>
      <c r="M4" s="34"/>
      <c r="AA4" s="32" t="s">
        <v>24</v>
      </c>
      <c r="AB4" s="32"/>
    </row>
    <row r="5" spans="1:28" s="5" customFormat="1" x14ac:dyDescent="0.25">
      <c r="A5" s="6"/>
      <c r="B5" s="33"/>
      <c r="C5" s="33"/>
      <c r="D5" s="33"/>
      <c r="E5" s="33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8" s="11" customFormat="1" x14ac:dyDescent="0.25">
      <c r="A6" s="8"/>
      <c r="B6" s="9">
        <v>1990</v>
      </c>
      <c r="C6" s="9">
        <v>1995</v>
      </c>
      <c r="D6" s="10">
        <v>2000</v>
      </c>
      <c r="E6" s="10">
        <v>2001</v>
      </c>
      <c r="F6" s="10">
        <v>2002</v>
      </c>
      <c r="G6" s="10" t="s">
        <v>1</v>
      </c>
      <c r="H6" s="10">
        <v>2004</v>
      </c>
      <c r="I6" s="10">
        <v>2005</v>
      </c>
      <c r="J6" s="10">
        <v>2006</v>
      </c>
      <c r="K6" s="10">
        <v>2007</v>
      </c>
      <c r="L6" s="10">
        <v>2008</v>
      </c>
      <c r="M6" s="10">
        <v>2009</v>
      </c>
      <c r="N6" s="10">
        <v>2010</v>
      </c>
      <c r="O6" s="10">
        <v>2011</v>
      </c>
      <c r="P6" s="10">
        <v>2012</v>
      </c>
      <c r="Q6" s="10">
        <v>2013</v>
      </c>
      <c r="R6" s="10">
        <v>2014</v>
      </c>
      <c r="S6" s="10">
        <v>2015</v>
      </c>
      <c r="T6" s="10">
        <v>2016</v>
      </c>
      <c r="U6" s="10">
        <v>2017</v>
      </c>
      <c r="V6" s="10">
        <v>2018</v>
      </c>
      <c r="W6" s="10">
        <v>2019</v>
      </c>
      <c r="X6" s="10">
        <v>2020</v>
      </c>
      <c r="Y6" s="10">
        <v>2021</v>
      </c>
      <c r="Z6" s="10">
        <v>2022</v>
      </c>
      <c r="AA6" s="10">
        <v>2023</v>
      </c>
      <c r="AB6" s="10">
        <v>2024</v>
      </c>
    </row>
    <row r="7" spans="1:28" s="5" customFormat="1" x14ac:dyDescent="0.25">
      <c r="A7" s="12"/>
      <c r="B7" s="12"/>
      <c r="C7" s="12"/>
      <c r="D7" s="13"/>
      <c r="E7" s="13"/>
      <c r="F7" s="14"/>
      <c r="G7" s="14"/>
    </row>
    <row r="8" spans="1:28" s="3" customFormat="1" x14ac:dyDescent="0.25">
      <c r="A8" s="15" t="s">
        <v>2</v>
      </c>
      <c r="B8" s="16">
        <f t="shared" ref="B8:J8" si="0">SUM(B10,B37)</f>
        <v>158532</v>
      </c>
      <c r="C8" s="16">
        <f t="shared" si="0"/>
        <v>203238</v>
      </c>
      <c r="D8" s="16">
        <f t="shared" si="0"/>
        <v>158435</v>
      </c>
      <c r="E8" s="16">
        <f t="shared" si="0"/>
        <v>149924</v>
      </c>
      <c r="F8" s="16">
        <f t="shared" si="0"/>
        <v>150502</v>
      </c>
      <c r="G8" s="16">
        <f t="shared" si="0"/>
        <v>143072</v>
      </c>
      <c r="H8" s="16">
        <f t="shared" si="0"/>
        <v>161384</v>
      </c>
      <c r="I8" s="16">
        <f t="shared" si="0"/>
        <v>165257</v>
      </c>
      <c r="J8" s="16">
        <f t="shared" si="0"/>
        <v>306578</v>
      </c>
      <c r="K8" s="16">
        <f>+K10+K37</f>
        <v>327709</v>
      </c>
      <c r="L8" s="16">
        <f>+L10+L37</f>
        <v>249868</v>
      </c>
      <c r="M8" s="16">
        <f>+M10+M37</f>
        <v>270954</v>
      </c>
      <c r="N8" s="16">
        <f t="shared" ref="N8:V8" si="1">+N10+N37</f>
        <v>231121</v>
      </c>
      <c r="O8" s="16">
        <f t="shared" si="1"/>
        <v>207997</v>
      </c>
      <c r="P8" s="16">
        <f t="shared" si="1"/>
        <v>199840</v>
      </c>
      <c r="Q8" s="16">
        <f t="shared" si="1"/>
        <v>200121</v>
      </c>
      <c r="R8" s="16">
        <f t="shared" si="1"/>
        <v>204934</v>
      </c>
      <c r="S8" s="16">
        <f t="shared" si="1"/>
        <v>206662</v>
      </c>
      <c r="T8" s="16">
        <f t="shared" si="1"/>
        <v>227230</v>
      </c>
      <c r="U8" s="16">
        <f t="shared" si="1"/>
        <v>303044</v>
      </c>
      <c r="V8" s="16">
        <f t="shared" si="1"/>
        <v>356069</v>
      </c>
      <c r="W8" s="16">
        <f t="shared" ref="W8:AB8" si="2">+W10+W37</f>
        <v>387527</v>
      </c>
      <c r="X8" s="16">
        <f t="shared" si="2"/>
        <v>128130</v>
      </c>
      <c r="Y8" s="16">
        <f t="shared" si="2"/>
        <v>48541</v>
      </c>
      <c r="Z8" s="16">
        <f t="shared" si="2"/>
        <v>174565</v>
      </c>
      <c r="AA8" s="16">
        <f t="shared" si="2"/>
        <v>334652</v>
      </c>
      <c r="AB8" s="16">
        <f t="shared" si="2"/>
        <v>341066</v>
      </c>
    </row>
    <row r="9" spans="1:28" s="5" customFormat="1" x14ac:dyDescent="0.25">
      <c r="A9" s="12"/>
      <c r="B9" s="17"/>
      <c r="C9" s="17"/>
      <c r="D9" s="18"/>
      <c r="E9" s="18"/>
      <c r="F9" s="19"/>
      <c r="G9" s="19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s="5" customFormat="1" x14ac:dyDescent="0.25">
      <c r="A10" s="12" t="s">
        <v>3</v>
      </c>
      <c r="B10" s="17">
        <f>+B12+B35</f>
        <v>74842</v>
      </c>
      <c r="C10" s="17">
        <f t="shared" ref="C10:H10" si="3">+C12+C35</f>
        <v>91360</v>
      </c>
      <c r="D10" s="17">
        <f t="shared" si="3"/>
        <v>72188</v>
      </c>
      <c r="E10" s="17">
        <f t="shared" si="3"/>
        <v>73424</v>
      </c>
      <c r="F10" s="17">
        <f t="shared" si="3"/>
        <v>80202</v>
      </c>
      <c r="G10" s="17">
        <f t="shared" si="3"/>
        <v>78107</v>
      </c>
      <c r="H10" s="17">
        <f t="shared" si="3"/>
        <v>86727</v>
      </c>
      <c r="I10" s="20">
        <f>+I12+I35</f>
        <v>95504</v>
      </c>
      <c r="J10" s="20">
        <f>+J12+J35</f>
        <v>106466</v>
      </c>
      <c r="K10" s="20">
        <f>+K12+K35</f>
        <v>96436</v>
      </c>
      <c r="L10" s="20">
        <f>+L12+L35</f>
        <v>89882</v>
      </c>
      <c r="M10" s="20">
        <f>+M12+M35</f>
        <v>80631</v>
      </c>
      <c r="N10" s="20">
        <f t="shared" ref="N10:W10" si="4">+N12+N35</f>
        <v>77564</v>
      </c>
      <c r="O10" s="20">
        <f t="shared" si="4"/>
        <v>77807</v>
      </c>
      <c r="P10" s="20">
        <f t="shared" si="4"/>
        <v>77415</v>
      </c>
      <c r="Q10" s="20">
        <f t="shared" si="4"/>
        <v>74388</v>
      </c>
      <c r="R10" s="20">
        <f t="shared" si="4"/>
        <v>72865</v>
      </c>
      <c r="S10" s="20">
        <f t="shared" si="4"/>
        <v>77113</v>
      </c>
      <c r="T10" s="20">
        <f t="shared" si="4"/>
        <v>80113</v>
      </c>
      <c r="U10" s="20">
        <f t="shared" si="4"/>
        <v>77457</v>
      </c>
      <c r="V10" s="20">
        <f t="shared" si="4"/>
        <v>81367</v>
      </c>
      <c r="W10" s="20">
        <f t="shared" si="4"/>
        <v>74197</v>
      </c>
      <c r="X10" s="20">
        <f>+X12+X35</f>
        <v>26550.999999999996</v>
      </c>
      <c r="Y10" s="20">
        <f>+Y12+Y35</f>
        <v>24230</v>
      </c>
      <c r="Z10" s="20">
        <f>+Z12+Z35</f>
        <v>59021</v>
      </c>
      <c r="AA10" s="20">
        <f>+AA12+AA35</f>
        <v>80771</v>
      </c>
      <c r="AB10" s="20">
        <f>+AB12+AB35</f>
        <v>102766</v>
      </c>
    </row>
    <row r="11" spans="1:28" s="5" customFormat="1" x14ac:dyDescent="0.25">
      <c r="A11" s="12"/>
      <c r="B11" s="17"/>
      <c r="C11" s="17"/>
      <c r="D11" s="18"/>
      <c r="E11" s="18"/>
      <c r="F11" s="19"/>
      <c r="G11" s="19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s="5" customFormat="1" x14ac:dyDescent="0.25">
      <c r="A12" s="12" t="s">
        <v>4</v>
      </c>
      <c r="B12" s="17">
        <f>+B14+B16+B18+B25+B29+B33</f>
        <v>53913</v>
      </c>
      <c r="C12" s="17">
        <f>+C14+C16+C18+C25+C29+C33</f>
        <v>60206</v>
      </c>
      <c r="D12" s="20">
        <f>+D14+D16+D18+D33+D25</f>
        <v>72188</v>
      </c>
      <c r="E12" s="20">
        <f>+E14+E16+E18+E33+E25</f>
        <v>73424</v>
      </c>
      <c r="F12" s="20">
        <f>+F14+F16+F18+F33+F25</f>
        <v>80202</v>
      </c>
      <c r="G12" s="20">
        <f>+G14+G16+G18+G33+G25</f>
        <v>78107</v>
      </c>
      <c r="H12" s="19">
        <v>86727</v>
      </c>
      <c r="I12" s="20">
        <f t="shared" ref="I12:N12" si="5">+I14+I16+I18+I33+I25</f>
        <v>95504</v>
      </c>
      <c r="J12" s="20">
        <f t="shared" si="5"/>
        <v>97432</v>
      </c>
      <c r="K12" s="20">
        <f t="shared" si="5"/>
        <v>89637</v>
      </c>
      <c r="L12" s="20">
        <f t="shared" si="5"/>
        <v>84101</v>
      </c>
      <c r="M12" s="20">
        <f t="shared" si="5"/>
        <v>75446</v>
      </c>
      <c r="N12" s="20">
        <f t="shared" si="5"/>
        <v>72478</v>
      </c>
      <c r="O12" s="20">
        <f>+O14+O16+O18+O33+O25+O31</f>
        <v>73866</v>
      </c>
      <c r="P12" s="20">
        <f t="shared" ref="P12:W12" si="6">+P14+P16+P18+P33+P25+P31</f>
        <v>74364</v>
      </c>
      <c r="Q12" s="20">
        <f t="shared" si="6"/>
        <v>71725</v>
      </c>
      <c r="R12" s="20">
        <f t="shared" si="6"/>
        <v>70713</v>
      </c>
      <c r="S12" s="20">
        <f t="shared" si="6"/>
        <v>75381</v>
      </c>
      <c r="T12" s="20">
        <f t="shared" si="6"/>
        <v>78751</v>
      </c>
      <c r="U12" s="20">
        <f t="shared" si="6"/>
        <v>75972</v>
      </c>
      <c r="V12" s="20">
        <f t="shared" si="6"/>
        <v>80080</v>
      </c>
      <c r="W12" s="20">
        <f t="shared" si="6"/>
        <v>72986</v>
      </c>
      <c r="X12" s="20">
        <f>+X14+X16+X18+X33+X25+X31</f>
        <v>26550.999999999996</v>
      </c>
      <c r="Y12" s="20">
        <f>+Y14+Y16+Y18+Y33+Y25+Y31</f>
        <v>24230</v>
      </c>
      <c r="Z12" s="20">
        <f>+Z14+Z16+Z18+Z33+Z25+Z31</f>
        <v>59021</v>
      </c>
      <c r="AA12" s="20">
        <f>+AA14+AA16+AA18+AA33+AA25+AA31</f>
        <v>80771</v>
      </c>
      <c r="AB12" s="20">
        <f>+AB14+AB16+AB18+AB33+AB25+AB31</f>
        <v>102766</v>
      </c>
    </row>
    <row r="13" spans="1:28" s="5" customFormat="1" x14ac:dyDescent="0.25">
      <c r="A13" s="12"/>
      <c r="B13" s="17"/>
      <c r="C13" s="17"/>
      <c r="D13" s="18"/>
      <c r="E13" s="18"/>
      <c r="F13" s="19"/>
      <c r="G13" s="19"/>
      <c r="H13" s="19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s="5" customFormat="1" x14ac:dyDescent="0.25">
      <c r="A14" s="21" t="s">
        <v>5</v>
      </c>
      <c r="B14" s="17">
        <v>13401</v>
      </c>
      <c r="C14" s="17">
        <v>15762</v>
      </c>
      <c r="D14" s="22">
        <v>21500</v>
      </c>
      <c r="E14" s="22">
        <v>19311</v>
      </c>
      <c r="F14" s="18">
        <v>22412</v>
      </c>
      <c r="G14" s="18">
        <v>22194</v>
      </c>
      <c r="H14" s="19">
        <v>25706</v>
      </c>
      <c r="I14" s="23">
        <v>27153</v>
      </c>
      <c r="J14" s="23">
        <v>28598</v>
      </c>
      <c r="K14" s="20">
        <v>26642</v>
      </c>
      <c r="L14" s="20">
        <v>24042</v>
      </c>
      <c r="M14" s="20">
        <v>20159</v>
      </c>
      <c r="N14" s="20">
        <v>21551</v>
      </c>
      <c r="O14" s="20">
        <v>21164</v>
      </c>
      <c r="P14" s="20">
        <v>21454</v>
      </c>
      <c r="Q14" s="20">
        <v>20106</v>
      </c>
      <c r="R14" s="20">
        <v>19838</v>
      </c>
      <c r="S14" s="20">
        <v>22063</v>
      </c>
      <c r="T14" s="20">
        <v>22848</v>
      </c>
      <c r="U14" s="20">
        <v>23320</v>
      </c>
      <c r="V14" s="20">
        <v>26351</v>
      </c>
      <c r="W14" s="20">
        <v>25071</v>
      </c>
      <c r="X14" s="20">
        <v>9484</v>
      </c>
      <c r="Y14" s="20">
        <v>10909</v>
      </c>
      <c r="Z14" s="20">
        <v>24497</v>
      </c>
      <c r="AA14" s="20">
        <v>30720</v>
      </c>
      <c r="AB14" s="20">
        <v>43469</v>
      </c>
    </row>
    <row r="15" spans="1:28" s="5" customFormat="1" x14ac:dyDescent="0.25">
      <c r="A15" s="21"/>
      <c r="B15" s="17"/>
      <c r="C15" s="17"/>
      <c r="D15" s="22"/>
      <c r="E15" s="22"/>
      <c r="F15" s="19"/>
      <c r="G15" s="19"/>
      <c r="H15" s="19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s="5" customFormat="1" x14ac:dyDescent="0.25">
      <c r="A16" s="21" t="s">
        <v>6</v>
      </c>
      <c r="B16" s="17">
        <v>4399</v>
      </c>
      <c r="C16" s="17">
        <v>4702</v>
      </c>
      <c r="D16" s="22">
        <v>4800</v>
      </c>
      <c r="E16" s="22">
        <v>3929</v>
      </c>
      <c r="F16" s="18">
        <v>5268</v>
      </c>
      <c r="G16" s="18">
        <v>4918</v>
      </c>
      <c r="H16" s="19">
        <v>5219</v>
      </c>
      <c r="I16" s="23">
        <v>6187</v>
      </c>
      <c r="J16" s="23">
        <v>6542</v>
      </c>
      <c r="K16" s="20">
        <v>6745</v>
      </c>
      <c r="L16" s="20">
        <v>6882</v>
      </c>
      <c r="M16" s="20">
        <v>6820</v>
      </c>
      <c r="N16" s="20">
        <v>7208</v>
      </c>
      <c r="O16" s="20">
        <v>6719</v>
      </c>
      <c r="P16" s="20">
        <v>7424</v>
      </c>
      <c r="Q16" s="20">
        <v>7146</v>
      </c>
      <c r="R16" s="20">
        <v>7203</v>
      </c>
      <c r="S16" s="20">
        <v>7515</v>
      </c>
      <c r="T16" s="20">
        <v>8010</v>
      </c>
      <c r="U16" s="20">
        <v>8690</v>
      </c>
      <c r="V16" s="20">
        <v>9822</v>
      </c>
      <c r="W16" s="20">
        <v>8659</v>
      </c>
      <c r="X16" s="20">
        <v>3803</v>
      </c>
      <c r="Y16" s="20">
        <v>2053</v>
      </c>
      <c r="Z16" s="20">
        <v>6260</v>
      </c>
      <c r="AA16" s="20">
        <v>10814</v>
      </c>
      <c r="AB16" s="20">
        <v>12116</v>
      </c>
    </row>
    <row r="17" spans="1:28" s="5" customFormat="1" ht="16.2" x14ac:dyDescent="0.35">
      <c r="A17" s="21"/>
      <c r="B17" s="17"/>
      <c r="C17" s="17"/>
      <c r="D17" s="24" t="s">
        <v>7</v>
      </c>
      <c r="E17" s="22"/>
      <c r="F17" s="19"/>
      <c r="G17" s="19"/>
      <c r="H17" s="19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28" s="5" customFormat="1" x14ac:dyDescent="0.25">
      <c r="A18" s="21" t="s">
        <v>8</v>
      </c>
      <c r="B18" s="17">
        <f>SUM(B19:B23)</f>
        <v>14277</v>
      </c>
      <c r="C18" s="17">
        <f>SUM(C19:C23)</f>
        <v>17551</v>
      </c>
      <c r="D18" s="18">
        <v>21800</v>
      </c>
      <c r="E18" s="19">
        <f>SUM(E19:E23)</f>
        <v>22510</v>
      </c>
      <c r="F18" s="19">
        <f>SUM(F19:F23)</f>
        <v>21124</v>
      </c>
      <c r="G18" s="19">
        <f>SUM(G19:G23)</f>
        <v>17201</v>
      </c>
      <c r="H18" s="19">
        <v>18653</v>
      </c>
      <c r="I18" s="20">
        <f>SUM(I19:I23)</f>
        <v>19928</v>
      </c>
      <c r="J18" s="20">
        <f>SUM(J19:J23)</f>
        <v>21961</v>
      </c>
      <c r="K18" s="20">
        <f>SUM(K19:K23)</f>
        <v>23454</v>
      </c>
      <c r="L18" s="20">
        <f t="shared" ref="L18:V18" si="7">SUM(L19:L23)</f>
        <v>22302</v>
      </c>
      <c r="M18" s="20">
        <f t="shared" si="7"/>
        <v>19097</v>
      </c>
      <c r="N18" s="20">
        <f t="shared" si="7"/>
        <v>17665</v>
      </c>
      <c r="O18" s="20">
        <f t="shared" si="7"/>
        <v>20549</v>
      </c>
      <c r="P18" s="20">
        <f t="shared" si="7"/>
        <v>20410</v>
      </c>
      <c r="Q18" s="20">
        <f t="shared" si="7"/>
        <v>20401</v>
      </c>
      <c r="R18" s="20">
        <f t="shared" si="7"/>
        <v>20784</v>
      </c>
      <c r="S18" s="20">
        <f t="shared" si="7"/>
        <v>21580</v>
      </c>
      <c r="T18" s="20">
        <f t="shared" si="7"/>
        <v>21390</v>
      </c>
      <c r="U18" s="20">
        <f t="shared" si="7"/>
        <v>16674</v>
      </c>
      <c r="V18" s="20">
        <f t="shared" si="7"/>
        <v>17848</v>
      </c>
      <c r="W18" s="20">
        <v>15994</v>
      </c>
      <c r="X18" s="20">
        <v>7829</v>
      </c>
      <c r="Y18" s="20">
        <v>6914</v>
      </c>
      <c r="Z18" s="20">
        <v>15827</v>
      </c>
      <c r="AA18" s="20">
        <v>17903</v>
      </c>
      <c r="AB18" s="20">
        <v>21458</v>
      </c>
    </row>
    <row r="19" spans="1:28" s="5" customFormat="1" x14ac:dyDescent="0.25">
      <c r="A19" s="21" t="s">
        <v>9</v>
      </c>
      <c r="B19" s="17">
        <v>7310</v>
      </c>
      <c r="C19" s="17">
        <v>8518</v>
      </c>
      <c r="D19" s="22">
        <v>12849</v>
      </c>
      <c r="E19" s="22">
        <v>10844</v>
      </c>
      <c r="F19" s="18">
        <v>11631</v>
      </c>
      <c r="G19" s="18">
        <v>11547</v>
      </c>
      <c r="H19" s="23" t="s">
        <v>0</v>
      </c>
      <c r="I19" s="23">
        <v>13941</v>
      </c>
      <c r="J19" s="23">
        <v>14837</v>
      </c>
      <c r="K19" s="23">
        <v>16742</v>
      </c>
      <c r="L19" s="23">
        <v>15442</v>
      </c>
      <c r="M19" s="23">
        <v>13347</v>
      </c>
      <c r="N19" s="23">
        <v>12136</v>
      </c>
      <c r="O19" s="23">
        <v>14895</v>
      </c>
      <c r="P19" s="23">
        <v>15023</v>
      </c>
      <c r="Q19" s="23">
        <v>15183</v>
      </c>
      <c r="R19" s="23">
        <v>15960</v>
      </c>
      <c r="S19" s="23">
        <v>17045</v>
      </c>
      <c r="T19" s="23">
        <v>16696</v>
      </c>
      <c r="U19" s="23">
        <v>11870</v>
      </c>
      <c r="V19" s="23">
        <v>12959</v>
      </c>
      <c r="W19" s="23" t="s">
        <v>0</v>
      </c>
      <c r="X19" s="23" t="s">
        <v>0</v>
      </c>
      <c r="Y19" s="23" t="s">
        <v>0</v>
      </c>
      <c r="Z19" s="23" t="s">
        <v>0</v>
      </c>
      <c r="AA19" s="23" t="s">
        <v>0</v>
      </c>
      <c r="AB19" s="23" t="s">
        <v>0</v>
      </c>
    </row>
    <row r="20" spans="1:28" s="5" customFormat="1" x14ac:dyDescent="0.25">
      <c r="A20" s="21" t="s">
        <v>10</v>
      </c>
      <c r="B20" s="17">
        <v>1399</v>
      </c>
      <c r="C20" s="17">
        <v>2624</v>
      </c>
      <c r="D20" s="22" t="s">
        <v>0</v>
      </c>
      <c r="E20" s="22" t="s">
        <v>0</v>
      </c>
      <c r="F20" s="22" t="s">
        <v>0</v>
      </c>
      <c r="G20" s="22" t="s">
        <v>0</v>
      </c>
      <c r="H20" s="23" t="s">
        <v>0</v>
      </c>
      <c r="I20" s="23" t="s">
        <v>0</v>
      </c>
      <c r="J20" s="23" t="s">
        <v>0</v>
      </c>
      <c r="K20" s="23" t="s">
        <v>0</v>
      </c>
      <c r="L20" s="23" t="s">
        <v>0</v>
      </c>
      <c r="M20" s="23" t="s">
        <v>0</v>
      </c>
      <c r="N20" s="23" t="s">
        <v>0</v>
      </c>
      <c r="O20" s="23">
        <v>1051</v>
      </c>
      <c r="P20" s="23">
        <v>1069</v>
      </c>
      <c r="Q20" s="23">
        <v>945</v>
      </c>
      <c r="R20" s="23">
        <v>802</v>
      </c>
      <c r="S20" s="23">
        <v>764</v>
      </c>
      <c r="T20" s="23">
        <v>814</v>
      </c>
      <c r="U20" s="23">
        <v>872</v>
      </c>
      <c r="V20" s="23">
        <v>896</v>
      </c>
      <c r="W20" s="23" t="s">
        <v>0</v>
      </c>
      <c r="X20" s="23" t="s">
        <v>0</v>
      </c>
      <c r="Y20" s="23" t="s">
        <v>0</v>
      </c>
      <c r="Z20" s="23" t="s">
        <v>0</v>
      </c>
      <c r="AA20" s="23" t="s">
        <v>0</v>
      </c>
      <c r="AB20" s="23" t="s">
        <v>0</v>
      </c>
    </row>
    <row r="21" spans="1:28" s="5" customFormat="1" x14ac:dyDescent="0.25">
      <c r="A21" s="21" t="s">
        <v>11</v>
      </c>
      <c r="B21" s="17">
        <v>742</v>
      </c>
      <c r="C21" s="17">
        <v>1152</v>
      </c>
      <c r="D21" s="22" t="s">
        <v>0</v>
      </c>
      <c r="E21" s="22">
        <v>1228</v>
      </c>
      <c r="F21" s="22">
        <v>985</v>
      </c>
      <c r="G21" s="22" t="s">
        <v>0</v>
      </c>
      <c r="H21" s="23" t="s">
        <v>0</v>
      </c>
      <c r="I21" s="23" t="s">
        <v>0</v>
      </c>
      <c r="J21" s="23" t="s">
        <v>0</v>
      </c>
      <c r="K21" s="23" t="s">
        <v>0</v>
      </c>
      <c r="L21" s="23" t="s">
        <v>0</v>
      </c>
      <c r="M21" s="23" t="s">
        <v>0</v>
      </c>
      <c r="N21" s="23" t="s">
        <v>0</v>
      </c>
      <c r="O21" s="23">
        <v>744</v>
      </c>
      <c r="P21" s="23">
        <v>742</v>
      </c>
      <c r="Q21" s="23">
        <v>791</v>
      </c>
      <c r="R21" s="23">
        <v>820</v>
      </c>
      <c r="S21" s="23">
        <v>730</v>
      </c>
      <c r="T21" s="23">
        <v>752</v>
      </c>
      <c r="U21" s="23">
        <v>638</v>
      </c>
      <c r="V21" s="23">
        <v>725</v>
      </c>
      <c r="W21" s="23" t="s">
        <v>0</v>
      </c>
      <c r="X21" s="23" t="s">
        <v>0</v>
      </c>
      <c r="Y21" s="23" t="s">
        <v>0</v>
      </c>
      <c r="Z21" s="23" t="s">
        <v>0</v>
      </c>
      <c r="AA21" s="23" t="s">
        <v>0</v>
      </c>
      <c r="AB21" s="23" t="s">
        <v>0</v>
      </c>
    </row>
    <row r="22" spans="1:28" s="5" customFormat="1" x14ac:dyDescent="0.25">
      <c r="A22" s="21" t="s">
        <v>12</v>
      </c>
      <c r="B22" s="17">
        <v>3079</v>
      </c>
      <c r="C22" s="17">
        <v>3019</v>
      </c>
      <c r="D22" s="22" t="s">
        <v>0</v>
      </c>
      <c r="E22" s="22">
        <v>2432</v>
      </c>
      <c r="F22" s="22">
        <v>2142</v>
      </c>
      <c r="G22" s="22" t="s">
        <v>0</v>
      </c>
      <c r="H22" s="23" t="s">
        <v>0</v>
      </c>
      <c r="I22" s="23" t="s">
        <v>0</v>
      </c>
      <c r="J22" s="23" t="s">
        <v>0</v>
      </c>
      <c r="K22" s="23" t="s">
        <v>0</v>
      </c>
      <c r="L22" s="23" t="s">
        <v>0</v>
      </c>
      <c r="M22" s="23" t="s">
        <v>0</v>
      </c>
      <c r="N22" s="23" t="s">
        <v>0</v>
      </c>
      <c r="O22" s="23">
        <v>1037</v>
      </c>
      <c r="P22" s="23">
        <v>965</v>
      </c>
      <c r="Q22" s="23">
        <v>756</v>
      </c>
      <c r="R22" s="23">
        <v>631</v>
      </c>
      <c r="S22" s="23">
        <v>516</v>
      </c>
      <c r="T22" s="23">
        <v>584</v>
      </c>
      <c r="U22" s="23">
        <v>644</v>
      </c>
      <c r="V22" s="23">
        <v>655</v>
      </c>
      <c r="W22" s="23" t="s">
        <v>0</v>
      </c>
      <c r="X22" s="23" t="s">
        <v>0</v>
      </c>
      <c r="Y22" s="23" t="s">
        <v>0</v>
      </c>
      <c r="Z22" s="23" t="s">
        <v>0</v>
      </c>
      <c r="AA22" s="23" t="s">
        <v>0</v>
      </c>
      <c r="AB22" s="23" t="s">
        <v>0</v>
      </c>
    </row>
    <row r="23" spans="1:28" s="5" customFormat="1" x14ac:dyDescent="0.25">
      <c r="A23" s="21" t="s">
        <v>13</v>
      </c>
      <c r="B23" s="17">
        <f>1151+412+184</f>
        <v>1747</v>
      </c>
      <c r="C23" s="17">
        <f>1265+496+477</f>
        <v>2238</v>
      </c>
      <c r="D23" s="22">
        <v>8951</v>
      </c>
      <c r="E23" s="22">
        <v>8006</v>
      </c>
      <c r="F23" s="22">
        <v>6366</v>
      </c>
      <c r="G23" s="22">
        <v>5654</v>
      </c>
      <c r="H23" s="23" t="s">
        <v>0</v>
      </c>
      <c r="I23" s="23">
        <v>5987</v>
      </c>
      <c r="J23" s="23">
        <v>7124</v>
      </c>
      <c r="K23" s="23">
        <v>6712</v>
      </c>
      <c r="L23" s="23">
        <v>6860</v>
      </c>
      <c r="M23" s="23">
        <v>5750</v>
      </c>
      <c r="N23" s="23">
        <v>5529</v>
      </c>
      <c r="O23" s="23">
        <v>2822</v>
      </c>
      <c r="P23" s="23">
        <v>2611</v>
      </c>
      <c r="Q23" s="23">
        <v>2726</v>
      </c>
      <c r="R23" s="23">
        <v>2571</v>
      </c>
      <c r="S23" s="23">
        <v>2525</v>
      </c>
      <c r="T23" s="23">
        <v>2544</v>
      </c>
      <c r="U23" s="23">
        <v>2650</v>
      </c>
      <c r="V23" s="23">
        <v>2613</v>
      </c>
      <c r="W23" s="23" t="s">
        <v>0</v>
      </c>
      <c r="X23" s="23" t="s">
        <v>0</v>
      </c>
      <c r="Y23" s="23" t="s">
        <v>0</v>
      </c>
      <c r="Z23" s="23" t="s">
        <v>0</v>
      </c>
      <c r="AA23" s="23" t="s">
        <v>0</v>
      </c>
      <c r="AB23" s="23" t="s">
        <v>0</v>
      </c>
    </row>
    <row r="24" spans="1:28" s="5" customFormat="1" ht="16.2" x14ac:dyDescent="0.35">
      <c r="A24" s="21"/>
      <c r="B24" s="17"/>
      <c r="C24" s="17"/>
      <c r="D24" s="24" t="s">
        <v>7</v>
      </c>
      <c r="E24" s="22"/>
      <c r="F24" s="22"/>
      <c r="G24" s="22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28" s="5" customFormat="1" x14ac:dyDescent="0.25">
      <c r="A25" s="21" t="s">
        <v>14</v>
      </c>
      <c r="B25" s="17">
        <v>20865</v>
      </c>
      <c r="C25" s="17">
        <v>21052</v>
      </c>
      <c r="D25" s="22">
        <v>23100</v>
      </c>
      <c r="E25" s="18">
        <f>SUM(E26:E27)</f>
        <v>26428</v>
      </c>
      <c r="F25" s="18">
        <f t="shared" ref="F25:K25" si="8">SUM(F26:F27)</f>
        <v>30229</v>
      </c>
      <c r="G25" s="18">
        <f t="shared" si="8"/>
        <v>32775</v>
      </c>
      <c r="H25" s="18">
        <f t="shared" si="8"/>
        <v>36013</v>
      </c>
      <c r="I25" s="18">
        <f t="shared" si="8"/>
        <v>39944</v>
      </c>
      <c r="J25" s="18">
        <f t="shared" si="8"/>
        <v>38219</v>
      </c>
      <c r="K25" s="18">
        <f t="shared" si="8"/>
        <v>29959</v>
      </c>
      <c r="L25" s="23">
        <v>28475</v>
      </c>
      <c r="M25" s="23">
        <v>26835</v>
      </c>
      <c r="N25" s="23">
        <v>23968</v>
      </c>
      <c r="O25" s="23">
        <v>23272</v>
      </c>
      <c r="P25" s="23">
        <v>22768</v>
      </c>
      <c r="Q25" s="23">
        <v>21745</v>
      </c>
      <c r="R25" s="23">
        <v>19886</v>
      </c>
      <c r="S25" s="23">
        <v>21566</v>
      </c>
      <c r="T25" s="23">
        <v>24364</v>
      </c>
      <c r="U25" s="23">
        <v>24924</v>
      </c>
      <c r="V25" s="23">
        <v>23807</v>
      </c>
      <c r="W25" s="23">
        <v>20872</v>
      </c>
      <c r="X25" s="23">
        <v>4501</v>
      </c>
      <c r="Y25" s="23">
        <v>3219</v>
      </c>
      <c r="Z25" s="23">
        <v>10554</v>
      </c>
      <c r="AA25" s="23">
        <v>18629</v>
      </c>
      <c r="AB25" s="23">
        <v>21988</v>
      </c>
    </row>
    <row r="26" spans="1:28" s="5" customFormat="1" x14ac:dyDescent="0.25">
      <c r="A26" s="21" t="s">
        <v>15</v>
      </c>
      <c r="B26" s="17"/>
      <c r="C26" s="17"/>
      <c r="D26" s="22"/>
      <c r="E26" s="22">
        <v>7520</v>
      </c>
      <c r="F26" s="18">
        <v>8975</v>
      </c>
      <c r="G26" s="22">
        <v>9654</v>
      </c>
      <c r="H26" s="23">
        <v>10194</v>
      </c>
      <c r="I26" s="23">
        <v>11683</v>
      </c>
      <c r="J26" s="23">
        <v>11002</v>
      </c>
      <c r="K26" s="23">
        <v>8610</v>
      </c>
      <c r="L26" s="22" t="s">
        <v>0</v>
      </c>
      <c r="M26" s="22" t="s">
        <v>0</v>
      </c>
      <c r="N26" s="22" t="s">
        <v>0</v>
      </c>
      <c r="O26" s="22" t="s">
        <v>0</v>
      </c>
      <c r="P26" s="22" t="s">
        <v>0</v>
      </c>
      <c r="Q26" s="22" t="s">
        <v>0</v>
      </c>
      <c r="R26" s="22" t="s">
        <v>0</v>
      </c>
      <c r="S26" s="22" t="s">
        <v>0</v>
      </c>
      <c r="T26" s="22" t="s">
        <v>0</v>
      </c>
      <c r="U26" s="22" t="s">
        <v>0</v>
      </c>
      <c r="V26" s="22" t="s">
        <v>0</v>
      </c>
      <c r="W26" s="22" t="s">
        <v>0</v>
      </c>
      <c r="X26" s="22" t="s">
        <v>0</v>
      </c>
      <c r="Y26" s="22" t="s">
        <v>0</v>
      </c>
      <c r="Z26" s="22" t="s">
        <v>0</v>
      </c>
      <c r="AA26" s="22" t="s">
        <v>0</v>
      </c>
      <c r="AB26" s="22" t="s">
        <v>0</v>
      </c>
    </row>
    <row r="27" spans="1:28" s="5" customFormat="1" x14ac:dyDescent="0.25">
      <c r="A27" s="21" t="s">
        <v>16</v>
      </c>
      <c r="B27" s="17"/>
      <c r="C27" s="17"/>
      <c r="D27" s="22"/>
      <c r="E27" s="22">
        <v>18908</v>
      </c>
      <c r="F27" s="18">
        <v>21254</v>
      </c>
      <c r="G27" s="22">
        <v>23121</v>
      </c>
      <c r="H27" s="23">
        <v>25819</v>
      </c>
      <c r="I27" s="23">
        <v>28261</v>
      </c>
      <c r="J27" s="23">
        <v>27217</v>
      </c>
      <c r="K27" s="23">
        <v>21349</v>
      </c>
      <c r="L27" s="22" t="s">
        <v>0</v>
      </c>
      <c r="M27" s="22" t="s">
        <v>0</v>
      </c>
      <c r="N27" s="22" t="s">
        <v>0</v>
      </c>
      <c r="O27" s="22" t="s">
        <v>0</v>
      </c>
      <c r="P27" s="22" t="s">
        <v>0</v>
      </c>
      <c r="Q27" s="22" t="s">
        <v>0</v>
      </c>
      <c r="R27" s="22" t="s">
        <v>0</v>
      </c>
      <c r="S27" s="22" t="s">
        <v>0</v>
      </c>
      <c r="T27" s="22" t="s">
        <v>0</v>
      </c>
      <c r="U27" s="22" t="s">
        <v>0</v>
      </c>
      <c r="V27" s="22" t="s">
        <v>0</v>
      </c>
      <c r="W27" s="22" t="s">
        <v>0</v>
      </c>
      <c r="X27" s="22" t="s">
        <v>0</v>
      </c>
      <c r="Y27" s="22" t="s">
        <v>0</v>
      </c>
      <c r="Z27" s="22" t="s">
        <v>0</v>
      </c>
      <c r="AA27" s="22" t="s">
        <v>0</v>
      </c>
      <c r="AB27" s="22" t="s">
        <v>0</v>
      </c>
    </row>
    <row r="28" spans="1:28" s="5" customFormat="1" x14ac:dyDescent="0.25">
      <c r="A28" s="21"/>
      <c r="B28" s="17"/>
      <c r="C28" s="17"/>
      <c r="D28" s="22"/>
      <c r="E28" s="22"/>
      <c r="F28" s="22"/>
      <c r="G28" s="22"/>
      <c r="H28" s="22"/>
      <c r="I28" s="22"/>
      <c r="J28" s="22"/>
      <c r="K28" s="22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28" s="5" customFormat="1" x14ac:dyDescent="0.25">
      <c r="A29" s="21" t="s">
        <v>17</v>
      </c>
      <c r="B29" s="17">
        <v>474</v>
      </c>
      <c r="C29" s="17">
        <v>320</v>
      </c>
      <c r="D29" s="22" t="s">
        <v>0</v>
      </c>
      <c r="E29" s="22">
        <v>733</v>
      </c>
      <c r="F29" s="22">
        <v>556</v>
      </c>
      <c r="G29" s="22" t="s">
        <v>0</v>
      </c>
      <c r="H29" s="22" t="s">
        <v>0</v>
      </c>
      <c r="I29" s="22" t="s">
        <v>0</v>
      </c>
      <c r="J29" s="22" t="s">
        <v>0</v>
      </c>
      <c r="K29" s="22" t="s">
        <v>0</v>
      </c>
      <c r="L29" s="22" t="s">
        <v>0</v>
      </c>
      <c r="M29" s="22" t="s">
        <v>0</v>
      </c>
      <c r="N29" s="22" t="s">
        <v>0</v>
      </c>
      <c r="O29" s="22" t="s">
        <v>0</v>
      </c>
      <c r="P29" s="22" t="s">
        <v>0</v>
      </c>
      <c r="Q29" s="22" t="s">
        <v>0</v>
      </c>
      <c r="R29" s="22" t="s">
        <v>0</v>
      </c>
      <c r="S29" s="22" t="s">
        <v>0</v>
      </c>
      <c r="T29" s="22" t="s">
        <v>0</v>
      </c>
      <c r="U29" s="22" t="s">
        <v>0</v>
      </c>
      <c r="V29" s="22" t="s">
        <v>0</v>
      </c>
      <c r="W29" s="22" t="s">
        <v>0</v>
      </c>
      <c r="X29" s="22" t="s">
        <v>0</v>
      </c>
      <c r="Y29" s="22" t="s">
        <v>0</v>
      </c>
      <c r="Z29" s="22" t="s">
        <v>0</v>
      </c>
      <c r="AA29" s="22" t="s">
        <v>0</v>
      </c>
      <c r="AB29" s="22" t="s">
        <v>0</v>
      </c>
    </row>
    <row r="30" spans="1:28" s="5" customFormat="1" x14ac:dyDescent="0.25">
      <c r="A30" s="21"/>
      <c r="B30" s="17"/>
      <c r="C30" s="17"/>
      <c r="D30" s="18"/>
      <c r="E30" s="18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28" s="5" customFormat="1" x14ac:dyDescent="0.25">
      <c r="A31" s="5" t="s">
        <v>18</v>
      </c>
      <c r="B31" s="17"/>
      <c r="C31" s="17"/>
      <c r="D31" s="18">
        <v>712</v>
      </c>
      <c r="E31" s="18">
        <v>854</v>
      </c>
      <c r="F31" s="19">
        <v>556</v>
      </c>
      <c r="G31" s="19">
        <v>427</v>
      </c>
      <c r="H31" s="22">
        <v>533</v>
      </c>
      <c r="I31" s="22" t="s">
        <v>0</v>
      </c>
      <c r="J31" s="22" t="s">
        <v>0</v>
      </c>
      <c r="K31" s="22" t="s">
        <v>0</v>
      </c>
      <c r="L31" s="22" t="s">
        <v>0</v>
      </c>
      <c r="M31" s="22" t="s">
        <v>0</v>
      </c>
      <c r="N31" s="22" t="s">
        <v>0</v>
      </c>
      <c r="O31" s="22">
        <v>1236</v>
      </c>
      <c r="P31" s="22">
        <v>1078</v>
      </c>
      <c r="Q31" s="22">
        <v>1081</v>
      </c>
      <c r="R31" s="22">
        <v>1785</v>
      </c>
      <c r="S31" s="22">
        <v>1343</v>
      </c>
      <c r="T31" s="22">
        <v>884</v>
      </c>
      <c r="U31" s="22">
        <v>1036</v>
      </c>
      <c r="V31" s="22">
        <v>784</v>
      </c>
      <c r="W31" s="22">
        <v>870</v>
      </c>
      <c r="X31" s="22" t="s">
        <v>0</v>
      </c>
      <c r="Y31" s="22" t="s">
        <v>0</v>
      </c>
      <c r="Z31" s="22" t="s">
        <v>0</v>
      </c>
      <c r="AA31" s="22" t="s">
        <v>0</v>
      </c>
      <c r="AB31" s="22" t="s">
        <v>0</v>
      </c>
    </row>
    <row r="32" spans="1:28" s="5" customFormat="1" x14ac:dyDescent="0.25">
      <c r="A32" s="21"/>
      <c r="B32" s="17"/>
      <c r="C32" s="17"/>
      <c r="D32" s="18"/>
      <c r="E32" s="18"/>
      <c r="F32" s="19"/>
      <c r="G32" s="19"/>
      <c r="H32" s="19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s="5" customFormat="1" x14ac:dyDescent="0.25">
      <c r="A33" s="25" t="s">
        <v>19</v>
      </c>
      <c r="B33" s="17">
        <v>497</v>
      </c>
      <c r="C33" s="17">
        <v>819</v>
      </c>
      <c r="D33" s="18">
        <v>988</v>
      </c>
      <c r="E33" s="18">
        <v>1246</v>
      </c>
      <c r="F33" s="18">
        <v>1169</v>
      </c>
      <c r="G33" s="18">
        <v>1019</v>
      </c>
      <c r="H33" s="18">
        <v>1799</v>
      </c>
      <c r="I33" s="20">
        <v>2292</v>
      </c>
      <c r="J33" s="20">
        <v>2112</v>
      </c>
      <c r="K33" s="20">
        <v>2837</v>
      </c>
      <c r="L33" s="20">
        <v>2400</v>
      </c>
      <c r="M33" s="20">
        <v>2535</v>
      </c>
      <c r="N33" s="20">
        <v>2085.9999999999986</v>
      </c>
      <c r="O33" s="20">
        <v>926</v>
      </c>
      <c r="P33" s="20">
        <v>1230</v>
      </c>
      <c r="Q33" s="20">
        <v>1246</v>
      </c>
      <c r="R33" s="20">
        <v>1217</v>
      </c>
      <c r="S33" s="20">
        <v>1314</v>
      </c>
      <c r="T33" s="20">
        <v>1255</v>
      </c>
      <c r="U33" s="20">
        <v>1328</v>
      </c>
      <c r="V33" s="20">
        <v>1468</v>
      </c>
      <c r="W33" s="20">
        <v>1520</v>
      </c>
      <c r="X33" s="20">
        <v>933.99999999999568</v>
      </c>
      <c r="Y33" s="20">
        <v>1134.9999999999998</v>
      </c>
      <c r="Z33" s="20">
        <v>1883.0000000000027</v>
      </c>
      <c r="AA33" s="20">
        <v>2704.9999999999982</v>
      </c>
      <c r="AB33" s="20">
        <v>3735.0000000000064</v>
      </c>
    </row>
    <row r="34" spans="1:28" s="5" customFormat="1" x14ac:dyDescent="0.25">
      <c r="A34" s="21"/>
      <c r="B34" s="17"/>
      <c r="C34" s="17"/>
      <c r="D34" s="18"/>
      <c r="E34" s="18"/>
      <c r="F34" s="19"/>
      <c r="G34" s="19"/>
      <c r="H34" s="19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s="5" customFormat="1" x14ac:dyDescent="0.25">
      <c r="A35" s="25" t="s">
        <v>20</v>
      </c>
      <c r="B35" s="17">
        <v>20929</v>
      </c>
      <c r="C35" s="17">
        <v>31154</v>
      </c>
      <c r="D35" s="22" t="s">
        <v>0</v>
      </c>
      <c r="E35" s="22" t="s">
        <v>0</v>
      </c>
      <c r="F35" s="22" t="s">
        <v>0</v>
      </c>
      <c r="G35" s="22" t="s">
        <v>0</v>
      </c>
      <c r="H35" s="22" t="s">
        <v>0</v>
      </c>
      <c r="I35" s="22" t="s">
        <v>0</v>
      </c>
      <c r="J35" s="22">
        <v>9034</v>
      </c>
      <c r="K35" s="22">
        <v>6799</v>
      </c>
      <c r="L35" s="22">
        <v>5781</v>
      </c>
      <c r="M35" s="22">
        <v>5185</v>
      </c>
      <c r="N35" s="22">
        <v>5086</v>
      </c>
      <c r="O35" s="22">
        <v>3941</v>
      </c>
      <c r="P35" s="22">
        <v>3051</v>
      </c>
      <c r="Q35" s="22">
        <v>2663</v>
      </c>
      <c r="R35" s="22">
        <v>2152</v>
      </c>
      <c r="S35" s="22">
        <v>1732</v>
      </c>
      <c r="T35" s="22">
        <v>1362</v>
      </c>
      <c r="U35" s="22">
        <v>1485</v>
      </c>
      <c r="V35" s="22">
        <v>1287</v>
      </c>
      <c r="W35" s="22">
        <v>1211</v>
      </c>
      <c r="X35" s="22" t="s">
        <v>0</v>
      </c>
      <c r="Y35" s="22" t="s">
        <v>0</v>
      </c>
      <c r="Z35" s="22" t="s">
        <v>0</v>
      </c>
      <c r="AA35" s="22" t="s">
        <v>0</v>
      </c>
      <c r="AB35" s="22" t="s">
        <v>0</v>
      </c>
    </row>
    <row r="36" spans="1:28" s="5" customFormat="1" x14ac:dyDescent="0.25">
      <c r="A36" s="21"/>
      <c r="B36" s="17"/>
      <c r="C36" s="17"/>
      <c r="D36" s="18"/>
      <c r="E36" s="18"/>
      <c r="F36" s="19"/>
      <c r="G36" s="19"/>
      <c r="H36" s="19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s="5" customFormat="1" x14ac:dyDescent="0.25">
      <c r="A37" s="12" t="s">
        <v>21</v>
      </c>
      <c r="B37" s="17">
        <f>SUM(B39:B40)</f>
        <v>83690</v>
      </c>
      <c r="C37" s="17">
        <f>SUM(C39:C40)</f>
        <v>111878</v>
      </c>
      <c r="D37" s="18">
        <v>86247</v>
      </c>
      <c r="E37" s="18">
        <f t="shared" ref="E37:AB37" si="9">SUM(E39:E40)</f>
        <v>76500</v>
      </c>
      <c r="F37" s="18">
        <f>SUM(F39:F40)</f>
        <v>70300</v>
      </c>
      <c r="G37" s="18">
        <f t="shared" si="9"/>
        <v>64965</v>
      </c>
      <c r="H37" s="18">
        <f t="shared" si="9"/>
        <v>74657</v>
      </c>
      <c r="I37" s="18">
        <f t="shared" si="9"/>
        <v>69753</v>
      </c>
      <c r="J37" s="18">
        <f>SUM(J39:J40)</f>
        <v>200112</v>
      </c>
      <c r="K37" s="18">
        <f t="shared" si="9"/>
        <v>231273</v>
      </c>
      <c r="L37" s="18">
        <f t="shared" si="9"/>
        <v>159986</v>
      </c>
      <c r="M37" s="18">
        <f t="shared" si="9"/>
        <v>190323</v>
      </c>
      <c r="N37" s="18">
        <f t="shared" si="9"/>
        <v>153557</v>
      </c>
      <c r="O37" s="18">
        <f t="shared" si="9"/>
        <v>130190</v>
      </c>
      <c r="P37" s="18">
        <f t="shared" si="9"/>
        <v>122425</v>
      </c>
      <c r="Q37" s="18">
        <f t="shared" si="9"/>
        <v>125733</v>
      </c>
      <c r="R37" s="18">
        <f t="shared" si="9"/>
        <v>132069</v>
      </c>
      <c r="S37" s="18">
        <f t="shared" si="9"/>
        <v>129549</v>
      </c>
      <c r="T37" s="18">
        <f t="shared" si="9"/>
        <v>147117</v>
      </c>
      <c r="U37" s="18">
        <f t="shared" si="9"/>
        <v>225587</v>
      </c>
      <c r="V37" s="18">
        <f t="shared" si="9"/>
        <v>274702</v>
      </c>
      <c r="W37" s="18">
        <f t="shared" si="9"/>
        <v>313330</v>
      </c>
      <c r="X37" s="18">
        <f t="shared" si="9"/>
        <v>101579</v>
      </c>
      <c r="Y37" s="18">
        <f t="shared" si="9"/>
        <v>24311</v>
      </c>
      <c r="Z37" s="18">
        <f t="shared" si="9"/>
        <v>115544</v>
      </c>
      <c r="AA37" s="18">
        <f t="shared" si="9"/>
        <v>253881</v>
      </c>
      <c r="AB37" s="18">
        <f t="shared" si="9"/>
        <v>238300</v>
      </c>
    </row>
    <row r="38" spans="1:28" s="5" customFormat="1" x14ac:dyDescent="0.25">
      <c r="A38" s="12"/>
      <c r="B38" s="17"/>
      <c r="C38" s="17"/>
      <c r="D38" s="18"/>
      <c r="E38" s="18"/>
      <c r="F38" s="19"/>
      <c r="G38" s="19"/>
      <c r="H38" s="19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s="5" customFormat="1" ht="16.2" x14ac:dyDescent="0.25">
      <c r="A39" s="12" t="s">
        <v>22</v>
      </c>
      <c r="B39" s="17">
        <v>79636</v>
      </c>
      <c r="C39" s="17">
        <v>70482</v>
      </c>
      <c r="D39" s="18">
        <v>86200</v>
      </c>
      <c r="E39" s="18">
        <v>76500</v>
      </c>
      <c r="F39" s="18">
        <v>70300</v>
      </c>
      <c r="G39" s="22">
        <v>64965</v>
      </c>
      <c r="H39" s="19">
        <v>74657</v>
      </c>
      <c r="I39" s="22">
        <v>69753</v>
      </c>
      <c r="J39" s="22">
        <v>106474</v>
      </c>
      <c r="K39" s="20">
        <v>144555</v>
      </c>
      <c r="L39" s="20">
        <v>116709</v>
      </c>
      <c r="M39" s="20">
        <v>149464</v>
      </c>
      <c r="N39" s="20">
        <v>110954</v>
      </c>
      <c r="O39" s="20">
        <v>88924</v>
      </c>
      <c r="P39" s="20">
        <v>77179</v>
      </c>
      <c r="Q39" s="20">
        <v>80185</v>
      </c>
      <c r="R39" s="20">
        <v>85170</v>
      </c>
      <c r="S39" s="20">
        <v>82079</v>
      </c>
      <c r="T39" s="20">
        <v>99542</v>
      </c>
      <c r="U39" s="20">
        <v>174236</v>
      </c>
      <c r="V39" s="20">
        <v>217876</v>
      </c>
      <c r="W39" s="20">
        <v>250694</v>
      </c>
      <c r="X39" s="20">
        <v>101579</v>
      </c>
      <c r="Y39" s="20">
        <v>24311</v>
      </c>
      <c r="Z39" s="20">
        <v>115544</v>
      </c>
      <c r="AA39" s="20">
        <v>253881</v>
      </c>
      <c r="AB39" s="20">
        <v>238300</v>
      </c>
    </row>
    <row r="40" spans="1:28" s="5" customFormat="1" x14ac:dyDescent="0.25">
      <c r="A40" s="12" t="s">
        <v>23</v>
      </c>
      <c r="B40" s="17">
        <v>4054</v>
      </c>
      <c r="C40" s="17">
        <v>41396</v>
      </c>
      <c r="D40" s="22" t="s">
        <v>0</v>
      </c>
      <c r="E40" s="22" t="s">
        <v>0</v>
      </c>
      <c r="F40" s="22" t="s">
        <v>0</v>
      </c>
      <c r="G40" s="22" t="s">
        <v>0</v>
      </c>
      <c r="H40" s="22" t="s">
        <v>0</v>
      </c>
      <c r="I40" s="22" t="s">
        <v>0</v>
      </c>
      <c r="J40" s="22">
        <v>93638</v>
      </c>
      <c r="K40" s="22">
        <v>86718</v>
      </c>
      <c r="L40" s="22">
        <v>43277</v>
      </c>
      <c r="M40" s="22">
        <v>40859</v>
      </c>
      <c r="N40" s="22">
        <v>42603</v>
      </c>
      <c r="O40" s="22">
        <v>41266</v>
      </c>
      <c r="P40" s="22">
        <v>45246</v>
      </c>
      <c r="Q40" s="22">
        <v>45548</v>
      </c>
      <c r="R40" s="22">
        <v>46899</v>
      </c>
      <c r="S40" s="22">
        <v>47470</v>
      </c>
      <c r="T40" s="22">
        <v>47575</v>
      </c>
      <c r="U40" s="22">
        <v>51351</v>
      </c>
      <c r="V40" s="22">
        <v>56826</v>
      </c>
      <c r="W40" s="22">
        <v>62636</v>
      </c>
      <c r="X40" s="22"/>
      <c r="Y40" s="22"/>
      <c r="Z40" s="22"/>
      <c r="AA40" s="22"/>
      <c r="AB40" s="22"/>
    </row>
    <row r="41" spans="1:28" s="5" customFormat="1" ht="14.4" thickBot="1" x14ac:dyDescent="0.3">
      <c r="A41" s="26"/>
      <c r="B41" s="26"/>
      <c r="C41" s="26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</row>
    <row r="42" spans="1:28" s="5" customFormat="1" x14ac:dyDescent="0.25">
      <c r="A42" s="2" t="s">
        <v>25</v>
      </c>
    </row>
    <row r="43" spans="1:28" s="5" customFormat="1" x14ac:dyDescent="0.25">
      <c r="A43" s="28"/>
    </row>
    <row r="44" spans="1:28" s="5" customFormat="1" x14ac:dyDescent="0.25">
      <c r="A44" s="28"/>
    </row>
    <row r="45" spans="1:28" s="5" customFormat="1" x14ac:dyDescent="0.25">
      <c r="A45" s="28"/>
    </row>
    <row r="46" spans="1:28" s="5" customFormat="1" x14ac:dyDescent="0.25">
      <c r="A46" s="28"/>
    </row>
    <row r="47" spans="1:28" s="5" customFormat="1" x14ac:dyDescent="0.25">
      <c r="A47" s="28"/>
    </row>
    <row r="48" spans="1:28" s="5" customFormat="1" x14ac:dyDescent="0.25">
      <c r="A48" s="28"/>
    </row>
    <row r="49" spans="1:1" s="5" customFormat="1" x14ac:dyDescent="0.25">
      <c r="A49" s="28"/>
    </row>
    <row r="50" spans="1:1" s="5" customFormat="1" x14ac:dyDescent="0.25">
      <c r="A50" s="29"/>
    </row>
    <row r="51" spans="1:1" s="5" customFormat="1" x14ac:dyDescent="0.25">
      <c r="A51" s="30"/>
    </row>
    <row r="52" spans="1:1" s="5" customFormat="1" x14ac:dyDescent="0.25">
      <c r="A52" s="28"/>
    </row>
    <row r="53" spans="1:1" s="5" customFormat="1" x14ac:dyDescent="0.25"/>
    <row r="54" spans="1:1" s="5" customFormat="1" x14ac:dyDescent="0.25"/>
  </sheetData>
  <mergeCells count="3">
    <mergeCell ref="AA4:AB4"/>
    <mergeCell ref="B5:E5"/>
    <mergeCell ref="L4:M4"/>
  </mergeCells>
  <printOptions horizontalCentered="1"/>
  <pageMargins left="0" right="0" top="0.25" bottom="0.25" header="0.25" footer="0.25"/>
  <pageSetup scale="7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Vincent</vt:lpstr>
      <vt:lpstr>Vincent!Print_Area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crichards</dc:creator>
  <cp:lastModifiedBy>Dwayne Dick</cp:lastModifiedBy>
  <cp:lastPrinted>2021-08-23T15:01:54Z</cp:lastPrinted>
  <dcterms:created xsi:type="dcterms:W3CDTF">2012-07-05T16:06:28Z</dcterms:created>
  <dcterms:modified xsi:type="dcterms:W3CDTF">2025-08-11T19:17:31Z</dcterms:modified>
</cp:coreProperties>
</file>