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National Accounts data for website/Industries/Constant_prices - Copy/ISIC REV 4 PUBLISHED/"/>
    </mc:Choice>
  </mc:AlternateContent>
  <xr:revisionPtr revIDLastSave="5" documentId="11_8C768526170CBD75C936FF7E2C624BAAAE1F7183" xr6:coauthVersionLast="47" xr6:coauthVersionMax="47" xr10:uidLastSave="{2A22095B-BE24-4213-98CC-698F69ADEFE6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P41" i="1" s="1"/>
  <c r="O37" i="1"/>
  <c r="O41" i="1" s="1"/>
  <c r="N37" i="1"/>
  <c r="N41" i="1" s="1"/>
  <c r="M37" i="1"/>
  <c r="M41" i="1" s="1"/>
  <c r="L37" i="1"/>
  <c r="L41" i="1" s="1"/>
  <c r="K37" i="1"/>
  <c r="K41" i="1" s="1"/>
  <c r="J37" i="1"/>
  <c r="J41" i="1" s="1"/>
  <c r="I37" i="1"/>
  <c r="I41" i="1" s="1"/>
  <c r="H37" i="1"/>
  <c r="H41" i="1" s="1"/>
  <c r="G37" i="1"/>
  <c r="G41" i="1" s="1"/>
  <c r="F37" i="1"/>
  <c r="F41" i="1" s="1"/>
  <c r="E37" i="1"/>
  <c r="E41" i="1" s="1"/>
  <c r="P30" i="1"/>
  <c r="O30" i="1"/>
  <c r="N30" i="1"/>
  <c r="M30" i="1"/>
  <c r="L30" i="1"/>
  <c r="K30" i="1"/>
  <c r="J30" i="1"/>
  <c r="I30" i="1"/>
  <c r="H30" i="1"/>
  <c r="G30" i="1"/>
  <c r="F30" i="1"/>
  <c r="E30" i="1"/>
  <c r="P26" i="1"/>
  <c r="O26" i="1"/>
  <c r="N26" i="1"/>
  <c r="M26" i="1"/>
  <c r="L26" i="1"/>
  <c r="K26" i="1"/>
  <c r="J26" i="1"/>
  <c r="I26" i="1"/>
  <c r="H26" i="1"/>
  <c r="G26" i="1"/>
  <c r="F26" i="1"/>
  <c r="E26" i="1"/>
  <c r="P23" i="1"/>
  <c r="O23" i="1"/>
  <c r="N23" i="1"/>
  <c r="M23" i="1"/>
  <c r="L23" i="1"/>
  <c r="K23" i="1"/>
  <c r="J23" i="1"/>
  <c r="I23" i="1"/>
  <c r="H23" i="1"/>
  <c r="G23" i="1"/>
  <c r="F23" i="1"/>
  <c r="E23" i="1"/>
  <c r="P16" i="1"/>
  <c r="O16" i="1"/>
  <c r="N16" i="1"/>
  <c r="M16" i="1"/>
  <c r="L16" i="1"/>
  <c r="K16" i="1"/>
  <c r="J16" i="1"/>
  <c r="I16" i="1"/>
  <c r="H16" i="1"/>
  <c r="G16" i="1"/>
  <c r="F16" i="1"/>
  <c r="E16" i="1"/>
  <c r="P10" i="1"/>
  <c r="O10" i="1"/>
  <c r="N10" i="1"/>
  <c r="M10" i="1"/>
  <c r="L10" i="1"/>
  <c r="K10" i="1"/>
  <c r="J10" i="1"/>
  <c r="I10" i="1"/>
  <c r="H10" i="1"/>
  <c r="G10" i="1"/>
  <c r="F10" i="1"/>
  <c r="E10" i="1"/>
  <c r="P6" i="1"/>
  <c r="O6" i="1"/>
  <c r="N6" i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<sst xmlns="http://schemas.openxmlformats.org/spreadsheetml/2006/main" count="168" uniqueCount="95">
  <si>
    <t>Millions of Eastern Caribbean dollar</t>
  </si>
  <si>
    <t>Item Description</t>
  </si>
  <si>
    <t>SNA2008
Item Code</t>
  </si>
  <si>
    <t>Unit</t>
  </si>
  <si>
    <r>
      <t xml:space="preserve">2012 </t>
    </r>
    <r>
      <rPr>
        <b/>
        <vertAlign val="superscript"/>
        <sz val="8"/>
        <rFont val="Arial"/>
        <family val="2"/>
      </rPr>
      <t>R</t>
    </r>
  </si>
  <si>
    <r>
      <t xml:space="preserve">2013 </t>
    </r>
    <r>
      <rPr>
        <b/>
        <vertAlign val="superscript"/>
        <sz val="8"/>
        <rFont val="Arial"/>
        <family val="2"/>
      </rPr>
      <t>R</t>
    </r>
  </si>
  <si>
    <r>
      <t xml:space="preserve">2014 </t>
    </r>
    <r>
      <rPr>
        <b/>
        <vertAlign val="superscript"/>
        <sz val="8"/>
        <rFont val="Arial"/>
        <family val="2"/>
      </rPr>
      <t>R</t>
    </r>
  </si>
  <si>
    <r>
      <t xml:space="preserve">2015 </t>
    </r>
    <r>
      <rPr>
        <b/>
        <vertAlign val="superscript"/>
        <sz val="8"/>
        <rFont val="Arial"/>
        <family val="2"/>
      </rPr>
      <t>R</t>
    </r>
  </si>
  <si>
    <r>
      <t xml:space="preserve">2016 </t>
    </r>
    <r>
      <rPr>
        <b/>
        <vertAlign val="superscript"/>
        <sz val="8"/>
        <rFont val="Arial"/>
        <family val="2"/>
      </rPr>
      <t>R</t>
    </r>
  </si>
  <si>
    <r>
      <t xml:space="preserve">2017 </t>
    </r>
    <r>
      <rPr>
        <b/>
        <vertAlign val="superscript"/>
        <sz val="8"/>
        <rFont val="Arial"/>
        <family val="2"/>
      </rPr>
      <t>R</t>
    </r>
  </si>
  <si>
    <r>
      <t xml:space="preserve">2018 </t>
    </r>
    <r>
      <rPr>
        <b/>
        <vertAlign val="superscript"/>
        <sz val="8"/>
        <rFont val="Arial"/>
        <family val="2"/>
      </rPr>
      <t>R</t>
    </r>
  </si>
  <si>
    <r>
      <t xml:space="preserve">2019 </t>
    </r>
    <r>
      <rPr>
        <b/>
        <vertAlign val="superscript"/>
        <sz val="8"/>
        <rFont val="Arial"/>
        <family val="2"/>
      </rPr>
      <t>R</t>
    </r>
  </si>
  <si>
    <r>
      <t xml:space="preserve">2020 </t>
    </r>
    <r>
      <rPr>
        <b/>
        <vertAlign val="superscript"/>
        <sz val="8"/>
        <rFont val="Arial"/>
        <family val="2"/>
      </rPr>
      <t>R</t>
    </r>
  </si>
  <si>
    <r>
      <t xml:space="preserve">2021 </t>
    </r>
    <r>
      <rPr>
        <b/>
        <vertAlign val="superscript"/>
        <sz val="8"/>
        <rFont val="Arial"/>
        <family val="2"/>
      </rPr>
      <t>R</t>
    </r>
  </si>
  <si>
    <r>
      <t xml:space="preserve">2022 </t>
    </r>
    <r>
      <rPr>
        <b/>
        <vertAlign val="superscript"/>
        <sz val="8"/>
        <rFont val="Arial"/>
        <family val="2"/>
      </rPr>
      <t>R</t>
    </r>
  </si>
  <si>
    <r>
      <t xml:space="preserve">2023 </t>
    </r>
    <r>
      <rPr>
        <b/>
        <vertAlign val="superscript"/>
        <sz val="8"/>
        <rFont val="Arial"/>
        <family val="2"/>
      </rPr>
      <t>Pv</t>
    </r>
  </si>
  <si>
    <t>Mini Chart</t>
  </si>
  <si>
    <t> Agriculture, forestry and fishing</t>
  </si>
  <si>
    <t>A</t>
  </si>
  <si>
    <t>XCD</t>
  </si>
  <si>
    <t>Crop and animal production, hunting and related service activities</t>
  </si>
  <si>
    <t>A01</t>
  </si>
  <si>
    <t>Forestry and logging</t>
  </si>
  <si>
    <t>A02</t>
  </si>
  <si>
    <t>Fishing and aquaculture</t>
  </si>
  <si>
    <t>A03</t>
  </si>
  <si>
    <t>Manufacturing, mining and quarrying and other industrial activities</t>
  </si>
  <si>
    <t>B+C+D+E</t>
  </si>
  <si>
    <t>Mining and quarrying</t>
  </si>
  <si>
    <t>B</t>
  </si>
  <si>
    <t>Manufacturing</t>
  </si>
  <si>
    <t>C</t>
  </si>
  <si>
    <t>Electricity, gas, steam and air conditioning supply</t>
  </si>
  <si>
    <t>D</t>
  </si>
  <si>
    <t>Water supply; sewerage, waste management and remediation activities</t>
  </si>
  <si>
    <t>E</t>
  </si>
  <si>
    <t> Construction</t>
  </si>
  <si>
    <t>F</t>
  </si>
  <si>
    <t>Wholesale and retail trade, transportation and storage, accommodation and food service activities</t>
  </si>
  <si>
    <t>G+H+I</t>
  </si>
  <si>
    <t>Wholesale and retail trade; repair of motor vehicles and motorcycles</t>
  </si>
  <si>
    <t>G</t>
  </si>
  <si>
    <t>Transportation and storage</t>
  </si>
  <si>
    <t>H</t>
  </si>
  <si>
    <t>Accommodation and food service activities</t>
  </si>
  <si>
    <t>I</t>
  </si>
  <si>
    <t>Information and communication</t>
  </si>
  <si>
    <t>J</t>
  </si>
  <si>
    <t>Financial and insurance activities</t>
  </si>
  <si>
    <t>K</t>
  </si>
  <si>
    <t>Real estate activities</t>
  </si>
  <si>
    <t>L</t>
  </si>
  <si>
    <t>Professional, scientific, technical, administrative and support service activities</t>
  </si>
  <si>
    <t>M+N</t>
  </si>
  <si>
    <t>Professional, scientific and technical activities</t>
  </si>
  <si>
    <t>M</t>
  </si>
  <si>
    <t>Administrative and support service activities</t>
  </si>
  <si>
    <t>N</t>
  </si>
  <si>
    <t>Public administration and defence, education, human health and social work activities</t>
  </si>
  <si>
    <t>O+P+Q</t>
  </si>
  <si>
    <t>Public administration and defence; compulsory social security</t>
  </si>
  <si>
    <t>O</t>
  </si>
  <si>
    <t>Education</t>
  </si>
  <si>
    <t>P</t>
  </si>
  <si>
    <t>Human health and social work activities</t>
  </si>
  <si>
    <t>Q</t>
  </si>
  <si>
    <t>Other service activities</t>
  </si>
  <si>
    <t>R+S+T</t>
  </si>
  <si>
    <t> Arts, entertainment and recreation</t>
  </si>
  <si>
    <t>R</t>
  </si>
  <si>
    <t> Other service activities</t>
  </si>
  <si>
    <t>S</t>
  </si>
  <si>
    <t>Private households with employed persons</t>
  </si>
  <si>
    <t>T</t>
  </si>
  <si>
    <t>Statistical discrepancy (otherwise, please specify)</t>
  </si>
  <si>
    <t>VALUE ADDED, GROSS, at basic prices</t>
  </si>
  <si>
    <t>B.1g</t>
  </si>
  <si>
    <t>Less: Financial intermediation services indirectly measured (FISIM)</t>
  </si>
  <si>
    <t>P.119</t>
  </si>
  <si>
    <t>Plus: Taxes less Subsidies on products</t>
  </si>
  <si>
    <t>D.21-D.31</t>
  </si>
  <si>
    <t>Plus: Taxes on products</t>
  </si>
  <si>
    <t>D.21</t>
  </si>
  <si>
    <t>Less: Subsidies on products</t>
  </si>
  <si>
    <t>D.31</t>
  </si>
  <si>
    <t>Statistical discrepancy</t>
  </si>
  <si>
    <t>GROSS DOMESTIC PRODUCT</t>
  </si>
  <si>
    <t>B.1*g</t>
  </si>
  <si>
    <t>Memorandum Item: FISIM, if distributed to uses</t>
  </si>
  <si>
    <t>Source: National Accounts Official Country Data</t>
  </si>
  <si>
    <t>Notes:
R: Revised data
Pv: Provisional data
... :  data not available</t>
  </si>
  <si>
    <t xml:space="preserve">Antigua and Barbuda </t>
  </si>
  <si>
    <t>Value added by industries at constant (2018) prices (ISIC 4)</t>
  </si>
  <si>
    <t>Currency</t>
  </si>
  <si>
    <t>Millions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</si>
</sst>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6.15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6.15"/>
      <name val="Arial"/>
      <family val="2"/>
    </font>
    <font>
      <sz val="8"/>
      <name val="Arial"/>
      <family val="2"/>
    </font>
    <font>
      <sz val="6"/>
      <color theme="1"/>
      <name val="Arial"/>
      <family val="2"/>
    </font>
    <font>
      <sz val="10"/>
      <name val="Arial"/>
      <family val="2"/>
    </font>
    <font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0"/>
      </right>
      <top style="thin">
        <color indexed="64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thin">
        <color indexed="64"/>
      </top>
      <bottom style="hair">
        <color indexed="0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0"/>
      </right>
      <top style="hair">
        <color indexed="0"/>
      </top>
      <bottom style="thin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0"/>
      </right>
      <top style="thin">
        <color indexed="64"/>
      </top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9" fontId="1" fillId="0" borderId="0" applyFill="0" applyBorder="0" applyProtection="0">
      <alignment horizontal="left"/>
    </xf>
    <xf numFmtId="0" fontId="3" fillId="0" borderId="0" applyNumberFormat="0" applyFill="0" applyBorder="0" applyProtection="0"/>
    <xf numFmtId="49" fontId="3" fillId="0" borderId="1" applyFill="0" applyProtection="0">
      <alignment horizontal="center"/>
    </xf>
    <xf numFmtId="49" fontId="3" fillId="0" borderId="1" applyFill="0" applyProtection="0">
      <alignment horizontal="center"/>
    </xf>
    <xf numFmtId="0" fontId="6" fillId="0" borderId="3" applyNumberFormat="0" applyFill="0" applyProtection="0">
      <alignment horizontal="left" vertical="top" wrapText="1"/>
    </xf>
    <xf numFmtId="3" fontId="6" fillId="0" borderId="1" applyFill="0" applyProtection="0">
      <alignment horizontal="right"/>
    </xf>
    <xf numFmtId="3" fontId="6" fillId="5" borderId="1">
      <alignment horizontal="right"/>
      <protection locked="0"/>
    </xf>
    <xf numFmtId="0" fontId="9" fillId="0" borderId="0"/>
  </cellStyleXfs>
  <cellXfs count="47">
    <xf numFmtId="0" fontId="0" fillId="0" borderId="0" xfId="0"/>
    <xf numFmtId="0" fontId="0" fillId="2" borderId="0" xfId="0" applyFill="1"/>
    <xf numFmtId="49" fontId="4" fillId="3" borderId="2" xfId="3" applyFont="1" applyFill="1" applyBorder="1" applyAlignment="1">
      <alignment horizontal="center" vertical="center"/>
    </xf>
    <xf numFmtId="49" fontId="4" fillId="3" borderId="2" xfId="3" applyFont="1" applyFill="1" applyBorder="1" applyAlignment="1">
      <alignment horizontal="center" vertical="center" wrapText="1"/>
    </xf>
    <xf numFmtId="49" fontId="4" fillId="3" borderId="2" xfId="4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2" borderId="3" xfId="5" applyFont="1" applyFill="1">
      <alignment horizontal="left" vertical="top" wrapText="1"/>
    </xf>
    <xf numFmtId="0" fontId="7" fillId="4" borderId="3" xfId="5" applyFont="1" applyFill="1" applyAlignment="1">
      <alignment horizontal="center" vertical="top" wrapText="1"/>
    </xf>
    <xf numFmtId="164" fontId="7" fillId="2" borderId="1" xfId="6" applyNumberFormat="1" applyFont="1" applyFill="1">
      <alignment horizontal="right"/>
    </xf>
    <xf numFmtId="0" fontId="7" fillId="2" borderId="3" xfId="0" applyFont="1" applyFill="1" applyBorder="1" applyAlignment="1">
      <alignment horizontal="left" vertical="top" wrapText="1" indent="1"/>
    </xf>
    <xf numFmtId="0" fontId="7" fillId="4" borderId="3" xfId="0" applyFont="1" applyFill="1" applyBorder="1" applyAlignment="1">
      <alignment horizontal="center" vertical="top" wrapText="1"/>
    </xf>
    <xf numFmtId="0" fontId="1" fillId="2" borderId="0" xfId="0" applyFont="1" applyFill="1"/>
    <xf numFmtId="0" fontId="8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3" fontId="10" fillId="2" borderId="0" xfId="8" applyNumberFormat="1" applyFont="1" applyFill="1" applyAlignment="1" applyProtection="1">
      <alignment wrapText="1"/>
      <protection locked="0"/>
    </xf>
    <xf numFmtId="49" fontId="2" fillId="6" borderId="0" xfId="1" applyFont="1" applyFill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49" fontId="1" fillId="6" borderId="0" xfId="1" applyFill="1">
      <alignment horizontal="left"/>
    </xf>
    <xf numFmtId="0" fontId="4" fillId="6" borderId="0" xfId="2" applyFont="1" applyFill="1" applyBorder="1"/>
    <xf numFmtId="49" fontId="4" fillId="7" borderId="2" xfId="4" applyFont="1" applyFill="1" applyBorder="1" applyAlignment="1">
      <alignment horizontal="center" vertical="center"/>
    </xf>
    <xf numFmtId="164" fontId="7" fillId="7" borderId="1" xfId="6" applyNumberFormat="1" applyFont="1" applyFill="1">
      <alignment horizontal="right"/>
    </xf>
    <xf numFmtId="4" fontId="0" fillId="0" borderId="0" xfId="0" applyNumberFormat="1"/>
    <xf numFmtId="0" fontId="7" fillId="2" borderId="4" xfId="5" applyFont="1" applyFill="1" applyBorder="1">
      <alignment horizontal="left" vertical="top" wrapText="1"/>
    </xf>
    <xf numFmtId="0" fontId="7" fillId="4" borderId="4" xfId="5" applyFont="1" applyFill="1" applyBorder="1" applyAlignment="1">
      <alignment horizontal="center" vertical="top" wrapText="1"/>
    </xf>
    <xf numFmtId="3" fontId="7" fillId="2" borderId="5" xfId="7" applyFont="1" applyFill="1" applyBorder="1">
      <alignment horizontal="right"/>
      <protection locked="0"/>
    </xf>
    <xf numFmtId="164" fontId="7" fillId="7" borderId="6" xfId="6" applyNumberFormat="1" applyFont="1" applyFill="1" applyBorder="1">
      <alignment horizontal="right"/>
    </xf>
    <xf numFmtId="0" fontId="4" fillId="2" borderId="7" xfId="5" applyFont="1" applyFill="1" applyBorder="1">
      <alignment horizontal="left" vertical="top" wrapText="1"/>
    </xf>
    <xf numFmtId="0" fontId="4" fillId="4" borderId="8" xfId="5" applyFont="1" applyFill="1" applyBorder="1" applyAlignment="1">
      <alignment horizontal="center" vertical="top" wrapText="1"/>
    </xf>
    <xf numFmtId="164" fontId="4" fillId="2" borderId="9" xfId="6" applyNumberFormat="1" applyFont="1" applyFill="1" applyBorder="1">
      <alignment horizontal="right"/>
    </xf>
    <xf numFmtId="164" fontId="4" fillId="7" borderId="9" xfId="6" applyNumberFormat="1" applyFont="1" applyFill="1" applyBorder="1">
      <alignment horizontal="right"/>
    </xf>
    <xf numFmtId="164" fontId="4" fillId="2" borderId="10" xfId="6" applyNumberFormat="1" applyFont="1" applyFill="1" applyBorder="1">
      <alignment horizontal="right"/>
    </xf>
    <xf numFmtId="0" fontId="7" fillId="2" borderId="11" xfId="5" applyFont="1" applyFill="1" applyBorder="1">
      <alignment horizontal="left" vertical="top" wrapText="1"/>
    </xf>
    <xf numFmtId="164" fontId="7" fillId="2" borderId="12" xfId="6" applyNumberFormat="1" applyFont="1" applyFill="1" applyBorder="1">
      <alignment horizontal="right"/>
    </xf>
    <xf numFmtId="0" fontId="7" fillId="2" borderId="11" xfId="0" applyFont="1" applyFill="1" applyBorder="1" applyAlignment="1">
      <alignment horizontal="left" vertical="top" wrapText="1" indent="1"/>
    </xf>
    <xf numFmtId="0" fontId="7" fillId="4" borderId="3" xfId="5" applyFont="1" applyFill="1" applyBorder="1" applyAlignment="1">
      <alignment horizontal="center" vertical="top" wrapText="1"/>
    </xf>
    <xf numFmtId="164" fontId="7" fillId="2" borderId="1" xfId="6" applyNumberFormat="1" applyFont="1" applyFill="1" applyBorder="1">
      <alignment horizontal="right"/>
    </xf>
    <xf numFmtId="164" fontId="7" fillId="7" borderId="1" xfId="6" applyNumberFormat="1" applyFont="1" applyFill="1" applyBorder="1">
      <alignment horizontal="right"/>
    </xf>
    <xf numFmtId="0" fontId="4" fillId="2" borderId="13" xfId="5" applyFont="1" applyFill="1" applyBorder="1">
      <alignment horizontal="left" vertical="top" wrapText="1"/>
    </xf>
    <xf numFmtId="0" fontId="7" fillId="4" borderId="14" xfId="5" applyFont="1" applyFill="1" applyBorder="1" applyAlignment="1">
      <alignment horizontal="center" vertical="top" wrapText="1"/>
    </xf>
    <xf numFmtId="164" fontId="4" fillId="2" borderId="15" xfId="6" applyNumberFormat="1" applyFont="1" applyFill="1" applyBorder="1">
      <alignment horizontal="right"/>
    </xf>
    <xf numFmtId="164" fontId="4" fillId="7" borderId="15" xfId="6" applyNumberFormat="1" applyFont="1" applyFill="1" applyBorder="1">
      <alignment horizontal="right"/>
    </xf>
    <xf numFmtId="164" fontId="4" fillId="2" borderId="16" xfId="6" applyNumberFormat="1" applyFont="1" applyFill="1" applyBorder="1">
      <alignment horizontal="right"/>
    </xf>
    <xf numFmtId="0" fontId="7" fillId="2" borderId="17" xfId="5" applyFont="1" applyFill="1" applyBorder="1">
      <alignment horizontal="left" vertical="top" wrapText="1"/>
    </xf>
    <xf numFmtId="0" fontId="4" fillId="4" borderId="18" xfId="5" applyFont="1" applyFill="1" applyBorder="1" applyAlignment="1">
      <alignment horizontal="center" vertical="top" wrapText="1"/>
    </xf>
    <xf numFmtId="164" fontId="7" fillId="5" borderId="2" xfId="7" applyNumberFormat="1" applyFont="1" applyBorder="1">
      <alignment horizontal="right"/>
      <protection locked="0"/>
    </xf>
    <xf numFmtId="164" fontId="7" fillId="5" borderId="19" xfId="7" applyNumberFormat="1" applyFont="1" applyBorder="1">
      <alignment horizontal="right"/>
      <protection locked="0"/>
    </xf>
  </cellXfs>
  <cellStyles count="9">
    <cellStyle name="m49048872" xfId="5" xr:uid="{00000000-0005-0000-0000-000000000000}"/>
    <cellStyle name="Normal" xfId="0" builtinId="0"/>
    <cellStyle name="Normal 2" xfId="8" xr:uid="{00000000-0005-0000-0000-000002000000}"/>
    <cellStyle name="s35" xfId="1" xr:uid="{00000000-0005-0000-0000-000003000000}"/>
    <cellStyle name="s37" xfId="2" xr:uid="{00000000-0005-0000-0000-000004000000}"/>
    <cellStyle name="s44 3" xfId="4" xr:uid="{00000000-0005-0000-0000-000005000000}"/>
    <cellStyle name="s44 5" xfId="3" xr:uid="{00000000-0005-0000-0000-000006000000}"/>
    <cellStyle name="s80 5" xfId="7" xr:uid="{00000000-0005-0000-0000-000007000000}"/>
    <cellStyle name="s94 3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zoomScale="120" zoomScaleNormal="120" workbookViewId="0">
      <selection activeCell="B44" sqref="B44"/>
    </sheetView>
  </sheetViews>
  <sheetFormatPr defaultRowHeight="14.4" x14ac:dyDescent="0.3"/>
  <cols>
    <col min="1" max="1" width="43.88671875" customWidth="1"/>
    <col min="2" max="4" width="9.109375" style="13"/>
    <col min="5" max="16" width="10.44140625" customWidth="1"/>
    <col min="17" max="17" width="25.33203125" customWidth="1"/>
  </cols>
  <sheetData>
    <row r="1" spans="1:17" x14ac:dyDescent="0.3">
      <c r="A1" s="15" t="s">
        <v>91</v>
      </c>
      <c r="B1" s="16"/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">
      <c r="A2" s="18" t="s">
        <v>92</v>
      </c>
      <c r="B2" s="16"/>
      <c r="C2" s="16"/>
      <c r="D2" s="16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3">
      <c r="A3" s="19" t="s">
        <v>0</v>
      </c>
      <c r="B3" s="16"/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3">
      <c r="A4" s="17"/>
      <c r="B4" s="16"/>
      <c r="C4" s="16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5" customFormat="1" ht="35.4" customHeight="1" thickBot="1" x14ac:dyDescent="0.35">
      <c r="A5" s="2" t="s">
        <v>1</v>
      </c>
      <c r="B5" s="3" t="s">
        <v>2</v>
      </c>
      <c r="C5" s="3" t="s">
        <v>93</v>
      </c>
      <c r="D5" s="3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20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</row>
    <row r="6" spans="1:17" x14ac:dyDescent="0.3">
      <c r="A6" s="6" t="s">
        <v>17</v>
      </c>
      <c r="B6" s="7" t="s">
        <v>18</v>
      </c>
      <c r="C6" s="7" t="s">
        <v>19</v>
      </c>
      <c r="D6" s="7" t="s">
        <v>94</v>
      </c>
      <c r="E6" s="8">
        <f>E7+E8+E9</f>
        <v>73.419999999999987</v>
      </c>
      <c r="F6" s="8">
        <f t="shared" ref="F6:P6" si="0">F7+F8+F9</f>
        <v>61.53</v>
      </c>
      <c r="G6" s="8">
        <f t="shared" si="0"/>
        <v>61.29</v>
      </c>
      <c r="H6" s="8">
        <f t="shared" si="0"/>
        <v>61.54</v>
      </c>
      <c r="I6" s="8">
        <f t="shared" si="0"/>
        <v>63.180000000000007</v>
      </c>
      <c r="J6" s="8">
        <f t="shared" si="0"/>
        <v>72.239999999999995</v>
      </c>
      <c r="K6" s="21">
        <f t="shared" si="0"/>
        <v>72.97999999999999</v>
      </c>
      <c r="L6" s="8">
        <f t="shared" si="0"/>
        <v>73.47999999999999</v>
      </c>
      <c r="M6" s="8">
        <f t="shared" si="0"/>
        <v>74.66</v>
      </c>
      <c r="N6" s="8">
        <f t="shared" si="0"/>
        <v>75.11</v>
      </c>
      <c r="O6" s="8">
        <f t="shared" si="0"/>
        <v>77.680000000000007</v>
      </c>
      <c r="P6" s="8">
        <f t="shared" si="0"/>
        <v>80.100000000000009</v>
      </c>
      <c r="Q6" s="1"/>
    </row>
    <row r="7" spans="1:17" ht="20.399999999999999" x14ac:dyDescent="0.3">
      <c r="A7" s="9" t="s">
        <v>20</v>
      </c>
      <c r="B7" s="10" t="s">
        <v>21</v>
      </c>
      <c r="C7" s="10" t="s">
        <v>19</v>
      </c>
      <c r="D7" s="10" t="s">
        <v>94</v>
      </c>
      <c r="E7" s="8">
        <v>32.229999999999997</v>
      </c>
      <c r="F7" s="8">
        <v>32.64</v>
      </c>
      <c r="G7" s="8">
        <v>32.68</v>
      </c>
      <c r="H7" s="8">
        <v>31.259999999999998</v>
      </c>
      <c r="I7" s="8">
        <v>31.42</v>
      </c>
      <c r="J7" s="8">
        <v>31.669999999999998</v>
      </c>
      <c r="K7" s="21">
        <v>31.560000000000002</v>
      </c>
      <c r="L7" s="8">
        <v>31.2</v>
      </c>
      <c r="M7" s="8">
        <v>31.97</v>
      </c>
      <c r="N7" s="8">
        <v>32.010000000000005</v>
      </c>
      <c r="O7" s="8">
        <v>34.22</v>
      </c>
      <c r="P7" s="8">
        <v>36.260000000000005</v>
      </c>
      <c r="Q7" s="1"/>
    </row>
    <row r="8" spans="1:17" x14ac:dyDescent="0.3">
      <c r="A8" s="9" t="s">
        <v>22</v>
      </c>
      <c r="B8" s="10" t="s">
        <v>23</v>
      </c>
      <c r="C8" s="10" t="s">
        <v>19</v>
      </c>
      <c r="D8" s="10" t="s">
        <v>94</v>
      </c>
      <c r="E8" s="8">
        <v>0.98</v>
      </c>
      <c r="F8" s="8">
        <v>0.97</v>
      </c>
      <c r="G8" s="8">
        <v>0.96</v>
      </c>
      <c r="H8" s="8">
        <v>0.95</v>
      </c>
      <c r="I8" s="8">
        <v>0.96</v>
      </c>
      <c r="J8" s="8">
        <v>0.95</v>
      </c>
      <c r="K8" s="21">
        <v>0.94</v>
      </c>
      <c r="L8" s="8">
        <v>0.92</v>
      </c>
      <c r="M8" s="8">
        <v>0.92</v>
      </c>
      <c r="N8" s="8">
        <v>0.91</v>
      </c>
      <c r="O8" s="8">
        <v>0.85</v>
      </c>
      <c r="P8" s="8">
        <v>0.81</v>
      </c>
      <c r="Q8" s="1"/>
    </row>
    <row r="9" spans="1:17" x14ac:dyDescent="0.3">
      <c r="A9" s="9" t="s">
        <v>24</v>
      </c>
      <c r="B9" s="10" t="s">
        <v>25</v>
      </c>
      <c r="C9" s="10" t="s">
        <v>19</v>
      </c>
      <c r="D9" s="10" t="s">
        <v>94</v>
      </c>
      <c r="E9" s="8">
        <v>40.21</v>
      </c>
      <c r="F9" s="8">
        <v>27.92</v>
      </c>
      <c r="G9" s="8">
        <v>27.65</v>
      </c>
      <c r="H9" s="8">
        <v>29.33</v>
      </c>
      <c r="I9" s="8">
        <v>30.8</v>
      </c>
      <c r="J9" s="8">
        <v>39.619999999999997</v>
      </c>
      <c r="K9" s="21">
        <v>40.479999999999997</v>
      </c>
      <c r="L9" s="8">
        <v>41.36</v>
      </c>
      <c r="M9" s="8">
        <v>41.77</v>
      </c>
      <c r="N9" s="8">
        <v>42.19</v>
      </c>
      <c r="O9" s="8">
        <v>42.61</v>
      </c>
      <c r="P9" s="8">
        <v>43.03</v>
      </c>
      <c r="Q9" s="1"/>
    </row>
    <row r="10" spans="1:17" x14ac:dyDescent="0.3">
      <c r="A10" s="6" t="s">
        <v>26</v>
      </c>
      <c r="B10" s="7" t="s">
        <v>27</v>
      </c>
      <c r="C10" s="7" t="s">
        <v>19</v>
      </c>
      <c r="D10" s="7" t="s">
        <v>94</v>
      </c>
      <c r="E10" s="8">
        <f>E11+E12+E13+E14</f>
        <v>252.01000000000002</v>
      </c>
      <c r="F10" s="8">
        <f t="shared" ref="F10:P10" si="1">F11+F12+F13+F14</f>
        <v>263.7</v>
      </c>
      <c r="G10" s="8">
        <f t="shared" si="1"/>
        <v>273.87</v>
      </c>
      <c r="H10" s="8">
        <f t="shared" si="1"/>
        <v>276.78000000000003</v>
      </c>
      <c r="I10" s="8">
        <f t="shared" si="1"/>
        <v>291.89999999999998</v>
      </c>
      <c r="J10" s="8">
        <f t="shared" si="1"/>
        <v>296.78000000000003</v>
      </c>
      <c r="K10" s="21">
        <f t="shared" si="1"/>
        <v>321.35000000000002</v>
      </c>
      <c r="L10" s="8">
        <f t="shared" si="1"/>
        <v>333.58000000000004</v>
      </c>
      <c r="M10" s="8">
        <f t="shared" si="1"/>
        <v>290.61</v>
      </c>
      <c r="N10" s="8">
        <f t="shared" si="1"/>
        <v>296.92</v>
      </c>
      <c r="O10" s="8">
        <f t="shared" si="1"/>
        <v>299.31</v>
      </c>
      <c r="P10" s="8">
        <f t="shared" si="1"/>
        <v>305.48999999999995</v>
      </c>
      <c r="Q10" s="1"/>
    </row>
    <row r="11" spans="1:17" x14ac:dyDescent="0.3">
      <c r="A11" s="9" t="s">
        <v>28</v>
      </c>
      <c r="B11" s="10" t="s">
        <v>29</v>
      </c>
      <c r="C11" s="10" t="s">
        <v>19</v>
      </c>
      <c r="D11" s="10" t="s">
        <v>94</v>
      </c>
      <c r="E11" s="8">
        <v>26.51</v>
      </c>
      <c r="F11" s="8">
        <v>38.71</v>
      </c>
      <c r="G11" s="8">
        <v>41.56</v>
      </c>
      <c r="H11" s="8">
        <v>34.78</v>
      </c>
      <c r="I11" s="8">
        <v>38.4</v>
      </c>
      <c r="J11" s="8">
        <v>35.6</v>
      </c>
      <c r="K11" s="21">
        <v>41.77</v>
      </c>
      <c r="L11" s="8">
        <v>37.53</v>
      </c>
      <c r="M11" s="8">
        <v>42.58</v>
      </c>
      <c r="N11" s="8">
        <v>38.229999999999997</v>
      </c>
      <c r="O11" s="8">
        <v>27.35</v>
      </c>
      <c r="P11" s="8">
        <v>30.28</v>
      </c>
      <c r="Q11" s="1"/>
    </row>
    <row r="12" spans="1:17" x14ac:dyDescent="0.3">
      <c r="A12" s="9" t="s">
        <v>30</v>
      </c>
      <c r="B12" s="10" t="s">
        <v>31</v>
      </c>
      <c r="C12" s="10" t="s">
        <v>19</v>
      </c>
      <c r="D12" s="10" t="s">
        <v>94</v>
      </c>
      <c r="E12" s="8">
        <v>100.31</v>
      </c>
      <c r="F12" s="8">
        <v>102.67</v>
      </c>
      <c r="G12" s="8">
        <v>107.32</v>
      </c>
      <c r="H12" s="8">
        <v>110.7</v>
      </c>
      <c r="I12" s="8">
        <v>118.45</v>
      </c>
      <c r="J12" s="8">
        <v>124.39</v>
      </c>
      <c r="K12" s="21">
        <v>134.96</v>
      </c>
      <c r="L12" s="8">
        <v>136.93</v>
      </c>
      <c r="M12" s="8">
        <v>104.06</v>
      </c>
      <c r="N12" s="8">
        <v>109.23</v>
      </c>
      <c r="O12" s="8">
        <v>112.38</v>
      </c>
      <c r="P12" s="8">
        <v>109.04</v>
      </c>
      <c r="Q12" s="1"/>
    </row>
    <row r="13" spans="1:17" x14ac:dyDescent="0.3">
      <c r="A13" s="9" t="s">
        <v>32</v>
      </c>
      <c r="B13" s="10" t="s">
        <v>33</v>
      </c>
      <c r="C13" s="10" t="s">
        <v>19</v>
      </c>
      <c r="D13" s="10" t="s">
        <v>94</v>
      </c>
      <c r="E13" s="8">
        <v>123.67</v>
      </c>
      <c r="F13" s="8">
        <v>120.81</v>
      </c>
      <c r="G13" s="8">
        <v>123.69</v>
      </c>
      <c r="H13" s="8">
        <v>129.81</v>
      </c>
      <c r="I13" s="8">
        <v>133.66999999999999</v>
      </c>
      <c r="J13" s="8">
        <v>135.1</v>
      </c>
      <c r="K13" s="21">
        <v>143.27000000000001</v>
      </c>
      <c r="L13" s="8">
        <v>157.27000000000001</v>
      </c>
      <c r="M13" s="8">
        <v>142.24</v>
      </c>
      <c r="N13" s="8">
        <v>147.66</v>
      </c>
      <c r="O13" s="8">
        <v>158.01</v>
      </c>
      <c r="P13" s="8">
        <v>164.35</v>
      </c>
      <c r="Q13" s="1"/>
    </row>
    <row r="14" spans="1:17" ht="20.399999999999999" x14ac:dyDescent="0.3">
      <c r="A14" s="9" t="s">
        <v>34</v>
      </c>
      <c r="B14" s="10" t="s">
        <v>35</v>
      </c>
      <c r="C14" s="10" t="s">
        <v>19</v>
      </c>
      <c r="D14" s="10" t="s">
        <v>94</v>
      </c>
      <c r="E14" s="8">
        <v>1.52</v>
      </c>
      <c r="F14" s="8">
        <v>1.51</v>
      </c>
      <c r="G14" s="8">
        <v>1.3</v>
      </c>
      <c r="H14" s="8">
        <v>1.49</v>
      </c>
      <c r="I14" s="8">
        <v>1.38</v>
      </c>
      <c r="J14" s="8">
        <v>1.69</v>
      </c>
      <c r="K14" s="21">
        <v>1.35</v>
      </c>
      <c r="L14" s="8">
        <v>1.85</v>
      </c>
      <c r="M14" s="8">
        <v>1.73</v>
      </c>
      <c r="N14" s="8">
        <v>1.8</v>
      </c>
      <c r="O14" s="8">
        <v>1.57</v>
      </c>
      <c r="P14" s="8">
        <v>1.82</v>
      </c>
      <c r="Q14" s="1"/>
    </row>
    <row r="15" spans="1:17" x14ac:dyDescent="0.3">
      <c r="A15" s="9" t="s">
        <v>36</v>
      </c>
      <c r="B15" s="10" t="s">
        <v>37</v>
      </c>
      <c r="C15" s="10" t="s">
        <v>19</v>
      </c>
      <c r="D15" s="10" t="s">
        <v>94</v>
      </c>
      <c r="E15" s="8">
        <v>294.29000000000002</v>
      </c>
      <c r="F15" s="8">
        <v>303.5</v>
      </c>
      <c r="G15" s="8">
        <v>321.56</v>
      </c>
      <c r="H15" s="8">
        <v>330.66</v>
      </c>
      <c r="I15" s="8">
        <v>403.17</v>
      </c>
      <c r="J15" s="8">
        <v>467.87</v>
      </c>
      <c r="K15" s="21">
        <v>605.13</v>
      </c>
      <c r="L15" s="8">
        <v>613.73</v>
      </c>
      <c r="M15" s="8">
        <v>469.86</v>
      </c>
      <c r="N15" s="8">
        <v>547.35</v>
      </c>
      <c r="O15" s="8">
        <v>577.79999999999995</v>
      </c>
      <c r="P15" s="8">
        <v>580.79</v>
      </c>
      <c r="Q15" s="1"/>
    </row>
    <row r="16" spans="1:17" ht="20.399999999999999" x14ac:dyDescent="0.3">
      <c r="A16" s="6" t="s">
        <v>38</v>
      </c>
      <c r="B16" s="7" t="s">
        <v>39</v>
      </c>
      <c r="C16" s="7" t="s">
        <v>19</v>
      </c>
      <c r="D16" s="7" t="s">
        <v>94</v>
      </c>
      <c r="E16" s="8">
        <f>E17+E18+E19</f>
        <v>1422.91</v>
      </c>
      <c r="F16" s="8">
        <f t="shared" ref="F16:P16" si="2">F17+F18+F19</f>
        <v>1419.95</v>
      </c>
      <c r="G16" s="8">
        <f t="shared" si="2"/>
        <v>1417.33</v>
      </c>
      <c r="H16" s="8">
        <f t="shared" si="2"/>
        <v>1416.71</v>
      </c>
      <c r="I16" s="8">
        <f t="shared" si="2"/>
        <v>1457.1599999999999</v>
      </c>
      <c r="J16" s="8">
        <f t="shared" si="2"/>
        <v>1448.79</v>
      </c>
      <c r="K16" s="21">
        <f t="shared" si="2"/>
        <v>1511.8</v>
      </c>
      <c r="L16" s="8">
        <f t="shared" si="2"/>
        <v>1639.58</v>
      </c>
      <c r="M16" s="8">
        <f t="shared" si="2"/>
        <v>1026.28</v>
      </c>
      <c r="N16" s="8">
        <f t="shared" si="2"/>
        <v>1214.26</v>
      </c>
      <c r="O16" s="8">
        <f t="shared" si="2"/>
        <v>1528.1</v>
      </c>
      <c r="P16" s="8">
        <f t="shared" si="2"/>
        <v>1594.92</v>
      </c>
      <c r="Q16" s="1"/>
    </row>
    <row r="17" spans="1:17" ht="20.399999999999999" x14ac:dyDescent="0.3">
      <c r="A17" s="9" t="s">
        <v>40</v>
      </c>
      <c r="B17" s="10" t="s">
        <v>41</v>
      </c>
      <c r="C17" s="10" t="s">
        <v>19</v>
      </c>
      <c r="D17" s="10" t="s">
        <v>94</v>
      </c>
      <c r="E17" s="8">
        <v>656.39</v>
      </c>
      <c r="F17" s="8">
        <v>667.11</v>
      </c>
      <c r="G17" s="8">
        <v>662.31</v>
      </c>
      <c r="H17" s="8">
        <v>644.37</v>
      </c>
      <c r="I17" s="8">
        <v>645.28</v>
      </c>
      <c r="J17" s="8">
        <v>653.82000000000005</v>
      </c>
      <c r="K17" s="21">
        <v>676.9</v>
      </c>
      <c r="L17" s="8">
        <v>695.65</v>
      </c>
      <c r="M17" s="8">
        <v>569.23</v>
      </c>
      <c r="N17" s="8">
        <v>618.88</v>
      </c>
      <c r="O17" s="8">
        <v>701.06</v>
      </c>
      <c r="P17" s="8">
        <v>697.59</v>
      </c>
      <c r="Q17" s="1"/>
    </row>
    <row r="18" spans="1:17" x14ac:dyDescent="0.3">
      <c r="A18" s="9" t="s">
        <v>42</v>
      </c>
      <c r="B18" s="10" t="s">
        <v>43</v>
      </c>
      <c r="C18" s="10" t="s">
        <v>19</v>
      </c>
      <c r="D18" s="10" t="s">
        <v>94</v>
      </c>
      <c r="E18" s="8">
        <v>331.34</v>
      </c>
      <c r="F18" s="8">
        <v>321.74</v>
      </c>
      <c r="G18" s="8">
        <v>314.57</v>
      </c>
      <c r="H18" s="8">
        <v>323.45999999999998</v>
      </c>
      <c r="I18" s="8">
        <v>339.9</v>
      </c>
      <c r="J18" s="8">
        <v>344.45</v>
      </c>
      <c r="K18" s="21">
        <v>355.07</v>
      </c>
      <c r="L18" s="8">
        <v>410.39</v>
      </c>
      <c r="M18" s="8">
        <v>227.15</v>
      </c>
      <c r="N18" s="8">
        <v>287.02</v>
      </c>
      <c r="O18" s="8">
        <v>341.21</v>
      </c>
      <c r="P18" s="8">
        <v>396.89</v>
      </c>
      <c r="Q18" s="1"/>
    </row>
    <row r="19" spans="1:17" x14ac:dyDescent="0.3">
      <c r="A19" s="9" t="s">
        <v>44</v>
      </c>
      <c r="B19" s="10" t="s">
        <v>45</v>
      </c>
      <c r="C19" s="10" t="s">
        <v>19</v>
      </c>
      <c r="D19" s="10" t="s">
        <v>94</v>
      </c>
      <c r="E19" s="8">
        <v>435.18</v>
      </c>
      <c r="F19" s="8">
        <v>431.1</v>
      </c>
      <c r="G19" s="8">
        <v>440.45</v>
      </c>
      <c r="H19" s="8">
        <v>448.88</v>
      </c>
      <c r="I19" s="8">
        <v>471.98</v>
      </c>
      <c r="J19" s="8">
        <v>450.52</v>
      </c>
      <c r="K19" s="21">
        <v>479.83</v>
      </c>
      <c r="L19" s="8">
        <v>533.54</v>
      </c>
      <c r="M19" s="8">
        <v>229.9</v>
      </c>
      <c r="N19" s="8">
        <v>308.36</v>
      </c>
      <c r="O19" s="8">
        <v>485.83</v>
      </c>
      <c r="P19" s="8">
        <v>500.44</v>
      </c>
      <c r="Q19" s="1"/>
    </row>
    <row r="20" spans="1:17" x14ac:dyDescent="0.3">
      <c r="A20" s="6" t="s">
        <v>46</v>
      </c>
      <c r="B20" s="7" t="s">
        <v>47</v>
      </c>
      <c r="C20" s="7" t="s">
        <v>19</v>
      </c>
      <c r="D20" s="7" t="s">
        <v>94</v>
      </c>
      <c r="E20" s="8">
        <v>91.15</v>
      </c>
      <c r="F20" s="8">
        <v>96.43</v>
      </c>
      <c r="G20" s="8">
        <v>103.55</v>
      </c>
      <c r="H20" s="8">
        <v>114.11</v>
      </c>
      <c r="I20" s="8">
        <v>115.69</v>
      </c>
      <c r="J20" s="8">
        <v>111.93</v>
      </c>
      <c r="K20" s="21">
        <v>124.32</v>
      </c>
      <c r="L20" s="8">
        <v>94.74</v>
      </c>
      <c r="M20" s="8">
        <v>78.790000000000006</v>
      </c>
      <c r="N20" s="8">
        <v>65.42</v>
      </c>
      <c r="O20" s="8">
        <v>52.22</v>
      </c>
      <c r="P20" s="8">
        <v>60.93</v>
      </c>
      <c r="Q20" s="1"/>
    </row>
    <row r="21" spans="1:17" x14ac:dyDescent="0.3">
      <c r="A21" s="6" t="s">
        <v>48</v>
      </c>
      <c r="B21" s="7" t="s">
        <v>49</v>
      </c>
      <c r="C21" s="7" t="s">
        <v>19</v>
      </c>
      <c r="D21" s="7" t="s">
        <v>94</v>
      </c>
      <c r="E21" s="8">
        <v>261.29000000000002</v>
      </c>
      <c r="F21" s="8">
        <v>253.32</v>
      </c>
      <c r="G21" s="8">
        <v>250.77</v>
      </c>
      <c r="H21" s="8">
        <v>251.18</v>
      </c>
      <c r="I21" s="8">
        <v>244.05</v>
      </c>
      <c r="J21" s="8">
        <v>249.29</v>
      </c>
      <c r="K21" s="21">
        <v>261.04000000000002</v>
      </c>
      <c r="L21" s="8">
        <v>262.68</v>
      </c>
      <c r="M21" s="8">
        <v>257.61</v>
      </c>
      <c r="N21" s="8">
        <v>263.19</v>
      </c>
      <c r="O21" s="8">
        <v>259.79000000000002</v>
      </c>
      <c r="P21" s="8">
        <v>257.32</v>
      </c>
      <c r="Q21" s="1"/>
    </row>
    <row r="22" spans="1:17" x14ac:dyDescent="0.3">
      <c r="A22" s="6" t="s">
        <v>50</v>
      </c>
      <c r="B22" s="7" t="s">
        <v>51</v>
      </c>
      <c r="C22" s="7" t="s">
        <v>19</v>
      </c>
      <c r="D22" s="7" t="s">
        <v>94</v>
      </c>
      <c r="E22" s="8">
        <v>198.28</v>
      </c>
      <c r="F22" s="8">
        <v>196.04</v>
      </c>
      <c r="G22" s="8">
        <v>201.93</v>
      </c>
      <c r="H22" s="8">
        <v>207.63</v>
      </c>
      <c r="I22" s="8">
        <v>210.46</v>
      </c>
      <c r="J22" s="8">
        <v>215.18</v>
      </c>
      <c r="K22" s="21">
        <v>228.63</v>
      </c>
      <c r="L22" s="8">
        <v>233.3</v>
      </c>
      <c r="M22" s="8">
        <v>212.96</v>
      </c>
      <c r="N22" s="8">
        <v>230.11</v>
      </c>
      <c r="O22" s="8">
        <v>234.2</v>
      </c>
      <c r="P22" s="8">
        <v>229.84</v>
      </c>
      <c r="Q22" s="1"/>
    </row>
    <row r="23" spans="1:17" ht="20.399999999999999" x14ac:dyDescent="0.3">
      <c r="A23" s="6" t="s">
        <v>52</v>
      </c>
      <c r="B23" s="7" t="s">
        <v>53</v>
      </c>
      <c r="C23" s="7" t="s">
        <v>19</v>
      </c>
      <c r="D23" s="7" t="s">
        <v>94</v>
      </c>
      <c r="E23" s="8">
        <f>E24+E25</f>
        <v>70.960000000000008</v>
      </c>
      <c r="F23" s="8">
        <f t="shared" ref="F23:P23" si="3">F24+F25</f>
        <v>67.88</v>
      </c>
      <c r="G23" s="8">
        <f t="shared" si="3"/>
        <v>69.930000000000007</v>
      </c>
      <c r="H23" s="8">
        <f t="shared" si="3"/>
        <v>72.23</v>
      </c>
      <c r="I23" s="8">
        <f t="shared" si="3"/>
        <v>76.56</v>
      </c>
      <c r="J23" s="8">
        <f t="shared" si="3"/>
        <v>90.62</v>
      </c>
      <c r="K23" s="21">
        <f t="shared" si="3"/>
        <v>94.77000000000001</v>
      </c>
      <c r="L23" s="8">
        <f t="shared" si="3"/>
        <v>71.78</v>
      </c>
      <c r="M23" s="8">
        <f t="shared" si="3"/>
        <v>70.900000000000006</v>
      </c>
      <c r="N23" s="8">
        <f t="shared" si="3"/>
        <v>66.430000000000007</v>
      </c>
      <c r="O23" s="8">
        <f t="shared" si="3"/>
        <v>63.120000000000005</v>
      </c>
      <c r="P23" s="8">
        <f t="shared" si="3"/>
        <v>68.919999999999987</v>
      </c>
      <c r="Q23" s="1"/>
    </row>
    <row r="24" spans="1:17" x14ac:dyDescent="0.3">
      <c r="A24" s="9" t="s">
        <v>54</v>
      </c>
      <c r="B24" s="10" t="s">
        <v>55</v>
      </c>
      <c r="C24" s="10" t="s">
        <v>19</v>
      </c>
      <c r="D24" s="10" t="s">
        <v>94</v>
      </c>
      <c r="E24" s="8">
        <v>37.79</v>
      </c>
      <c r="F24" s="8">
        <v>37.61</v>
      </c>
      <c r="G24" s="8">
        <v>38.79</v>
      </c>
      <c r="H24" s="8">
        <v>37.630000000000003</v>
      </c>
      <c r="I24" s="8">
        <v>38.61</v>
      </c>
      <c r="J24" s="8">
        <v>47.17</v>
      </c>
      <c r="K24" s="21">
        <v>48.93</v>
      </c>
      <c r="L24" s="8">
        <v>36.29</v>
      </c>
      <c r="M24" s="8">
        <v>41.8</v>
      </c>
      <c r="N24" s="8">
        <v>38.15</v>
      </c>
      <c r="O24" s="8">
        <v>35.56</v>
      </c>
      <c r="P24" s="8">
        <v>36.479999999999997</v>
      </c>
      <c r="Q24" s="1"/>
    </row>
    <row r="25" spans="1:17" x14ac:dyDescent="0.3">
      <c r="A25" s="9" t="s">
        <v>56</v>
      </c>
      <c r="B25" s="10" t="s">
        <v>57</v>
      </c>
      <c r="C25" s="10" t="s">
        <v>19</v>
      </c>
      <c r="D25" s="10" t="s">
        <v>94</v>
      </c>
      <c r="E25" s="8">
        <v>33.17</v>
      </c>
      <c r="F25" s="8">
        <v>30.27</v>
      </c>
      <c r="G25" s="8">
        <v>31.14</v>
      </c>
      <c r="H25" s="8">
        <v>34.6</v>
      </c>
      <c r="I25" s="8">
        <v>37.950000000000003</v>
      </c>
      <c r="J25" s="8">
        <v>43.45</v>
      </c>
      <c r="K25" s="21">
        <v>45.84</v>
      </c>
      <c r="L25" s="8">
        <v>35.49</v>
      </c>
      <c r="M25" s="8">
        <v>29.1</v>
      </c>
      <c r="N25" s="8">
        <v>28.28</v>
      </c>
      <c r="O25" s="8">
        <v>27.56</v>
      </c>
      <c r="P25" s="8">
        <v>32.44</v>
      </c>
      <c r="Q25" s="1"/>
    </row>
    <row r="26" spans="1:17" ht="20.399999999999999" x14ac:dyDescent="0.3">
      <c r="A26" s="6" t="s">
        <v>58</v>
      </c>
      <c r="B26" s="7" t="s">
        <v>59</v>
      </c>
      <c r="C26" s="7" t="s">
        <v>19</v>
      </c>
      <c r="D26" s="7" t="s">
        <v>94</v>
      </c>
      <c r="E26" s="8">
        <f>E27+E28+E29</f>
        <v>603.42000000000007</v>
      </c>
      <c r="F26" s="8">
        <f t="shared" ref="F26:P26" si="4">F27+F28+F29</f>
        <v>616.29</v>
      </c>
      <c r="G26" s="8">
        <f t="shared" si="4"/>
        <v>638.72</v>
      </c>
      <c r="H26" s="8">
        <f t="shared" si="4"/>
        <v>660.82</v>
      </c>
      <c r="I26" s="8">
        <f t="shared" si="4"/>
        <v>712.91</v>
      </c>
      <c r="J26" s="8">
        <f t="shared" si="4"/>
        <v>726.32</v>
      </c>
      <c r="K26" s="21">
        <f t="shared" si="4"/>
        <v>750.02</v>
      </c>
      <c r="L26" s="8">
        <f t="shared" si="4"/>
        <v>774.5100000000001</v>
      </c>
      <c r="M26" s="8">
        <f t="shared" si="4"/>
        <v>750.56</v>
      </c>
      <c r="N26" s="8">
        <f t="shared" si="4"/>
        <v>764.7</v>
      </c>
      <c r="O26" s="8">
        <f t="shared" si="4"/>
        <v>777</v>
      </c>
      <c r="P26" s="8">
        <f t="shared" si="4"/>
        <v>769.68999999999994</v>
      </c>
      <c r="Q26" s="1"/>
    </row>
    <row r="27" spans="1:17" x14ac:dyDescent="0.3">
      <c r="A27" s="9" t="s">
        <v>60</v>
      </c>
      <c r="B27" s="10" t="s">
        <v>61</v>
      </c>
      <c r="C27" s="10" t="s">
        <v>19</v>
      </c>
      <c r="D27" s="10" t="s">
        <v>94</v>
      </c>
      <c r="E27" s="8">
        <v>265.36</v>
      </c>
      <c r="F27" s="8">
        <v>257.89</v>
      </c>
      <c r="G27" s="8">
        <v>287.05</v>
      </c>
      <c r="H27" s="8">
        <v>293</v>
      </c>
      <c r="I27" s="8">
        <v>309.14</v>
      </c>
      <c r="J27" s="8">
        <v>318.63</v>
      </c>
      <c r="K27" s="21">
        <v>339.41</v>
      </c>
      <c r="L27" s="8">
        <v>358.67</v>
      </c>
      <c r="M27" s="8">
        <v>340.7</v>
      </c>
      <c r="N27" s="8">
        <v>345.63</v>
      </c>
      <c r="O27" s="8">
        <v>354.4</v>
      </c>
      <c r="P27" s="8">
        <v>344.5</v>
      </c>
      <c r="Q27" s="1"/>
    </row>
    <row r="28" spans="1:17" x14ac:dyDescent="0.3">
      <c r="A28" s="9" t="s">
        <v>62</v>
      </c>
      <c r="B28" s="10" t="s">
        <v>63</v>
      </c>
      <c r="C28" s="10" t="s">
        <v>19</v>
      </c>
      <c r="D28" s="10" t="s">
        <v>94</v>
      </c>
      <c r="E28" s="8">
        <v>170.46</v>
      </c>
      <c r="F28" s="8">
        <v>187.34</v>
      </c>
      <c r="G28" s="8">
        <v>173.02</v>
      </c>
      <c r="H28" s="8">
        <v>166.48</v>
      </c>
      <c r="I28" s="8">
        <v>195.79</v>
      </c>
      <c r="J28" s="8">
        <v>194.36</v>
      </c>
      <c r="K28" s="21">
        <v>196.06</v>
      </c>
      <c r="L28" s="8">
        <v>190.5</v>
      </c>
      <c r="M28" s="8">
        <v>179.72</v>
      </c>
      <c r="N28" s="8">
        <v>185.22</v>
      </c>
      <c r="O28" s="8">
        <v>188.24</v>
      </c>
      <c r="P28" s="8">
        <v>195.53</v>
      </c>
      <c r="Q28" s="1"/>
    </row>
    <row r="29" spans="1:17" x14ac:dyDescent="0.3">
      <c r="A29" s="9" t="s">
        <v>64</v>
      </c>
      <c r="B29" s="10" t="s">
        <v>65</v>
      </c>
      <c r="C29" s="10" t="s">
        <v>19</v>
      </c>
      <c r="D29" s="10" t="s">
        <v>94</v>
      </c>
      <c r="E29" s="8">
        <v>167.6</v>
      </c>
      <c r="F29" s="8">
        <v>171.06</v>
      </c>
      <c r="G29" s="8">
        <v>178.65</v>
      </c>
      <c r="H29" s="8">
        <v>201.34</v>
      </c>
      <c r="I29" s="8">
        <v>207.98</v>
      </c>
      <c r="J29" s="8">
        <v>213.33</v>
      </c>
      <c r="K29" s="21">
        <v>214.55</v>
      </c>
      <c r="L29" s="8">
        <v>225.34</v>
      </c>
      <c r="M29" s="8">
        <v>230.14</v>
      </c>
      <c r="N29" s="8">
        <v>233.85</v>
      </c>
      <c r="O29" s="8">
        <v>234.36</v>
      </c>
      <c r="P29" s="8">
        <v>229.66</v>
      </c>
      <c r="Q29" s="1"/>
    </row>
    <row r="30" spans="1:17" x14ac:dyDescent="0.3">
      <c r="A30" s="6" t="s">
        <v>66</v>
      </c>
      <c r="B30" s="7" t="s">
        <v>67</v>
      </c>
      <c r="C30" s="7" t="s">
        <v>19</v>
      </c>
      <c r="D30" s="7" t="s">
        <v>94</v>
      </c>
      <c r="E30" s="8">
        <f>E31+E32+E33</f>
        <v>85.35</v>
      </c>
      <c r="F30" s="8">
        <f t="shared" ref="F30:P30" si="5">F31+F32+F33</f>
        <v>91.13</v>
      </c>
      <c r="G30" s="8">
        <f t="shared" si="5"/>
        <v>104.91</v>
      </c>
      <c r="H30" s="8">
        <f t="shared" si="5"/>
        <v>95.98</v>
      </c>
      <c r="I30" s="8">
        <f t="shared" si="5"/>
        <v>79.88000000000001</v>
      </c>
      <c r="J30" s="8">
        <f t="shared" si="5"/>
        <v>84.9</v>
      </c>
      <c r="K30" s="21">
        <f t="shared" si="5"/>
        <v>75.72</v>
      </c>
      <c r="L30" s="8">
        <f t="shared" si="5"/>
        <v>83.490000000000009</v>
      </c>
      <c r="M30" s="8">
        <f t="shared" si="5"/>
        <v>57.38</v>
      </c>
      <c r="N30" s="8">
        <f t="shared" si="5"/>
        <v>53.93</v>
      </c>
      <c r="O30" s="8">
        <f t="shared" si="5"/>
        <v>53.54</v>
      </c>
      <c r="P30" s="8">
        <f t="shared" si="5"/>
        <v>55.48</v>
      </c>
      <c r="Q30" s="1"/>
    </row>
    <row r="31" spans="1:17" x14ac:dyDescent="0.3">
      <c r="A31" s="9" t="s">
        <v>68</v>
      </c>
      <c r="B31" s="10" t="s">
        <v>69</v>
      </c>
      <c r="C31" s="10" t="s">
        <v>19</v>
      </c>
      <c r="D31" s="10" t="s">
        <v>94</v>
      </c>
      <c r="E31" s="8">
        <v>44.94</v>
      </c>
      <c r="F31" s="8">
        <v>48.22</v>
      </c>
      <c r="G31" s="8">
        <v>60.63</v>
      </c>
      <c r="H31" s="8">
        <v>53.96</v>
      </c>
      <c r="I31" s="8">
        <v>39.68</v>
      </c>
      <c r="J31" s="8">
        <v>46.64</v>
      </c>
      <c r="K31" s="21">
        <v>38.85</v>
      </c>
      <c r="L31" s="8">
        <v>39.880000000000003</v>
      </c>
      <c r="M31" s="8">
        <v>19.809999999999999</v>
      </c>
      <c r="N31" s="8">
        <v>15.98</v>
      </c>
      <c r="O31" s="8">
        <v>19.28</v>
      </c>
      <c r="P31" s="8">
        <v>20.83</v>
      </c>
      <c r="Q31" s="1"/>
    </row>
    <row r="32" spans="1:17" x14ac:dyDescent="0.3">
      <c r="A32" s="9" t="s">
        <v>70</v>
      </c>
      <c r="B32" s="10" t="s">
        <v>71</v>
      </c>
      <c r="C32" s="10" t="s">
        <v>19</v>
      </c>
      <c r="D32" s="10" t="s">
        <v>94</v>
      </c>
      <c r="E32" s="8">
        <v>21.42</v>
      </c>
      <c r="F32" s="8">
        <v>23.6</v>
      </c>
      <c r="G32" s="8">
        <v>25.1</v>
      </c>
      <c r="H32" s="8">
        <v>23.44</v>
      </c>
      <c r="I32" s="8">
        <v>24.78</v>
      </c>
      <c r="J32" s="8">
        <v>24.48</v>
      </c>
      <c r="K32" s="21">
        <v>24.57</v>
      </c>
      <c r="L32" s="8">
        <v>30.16</v>
      </c>
      <c r="M32" s="8">
        <v>24.28</v>
      </c>
      <c r="N32" s="8">
        <v>26.12</v>
      </c>
      <c r="O32" s="8">
        <v>24.25</v>
      </c>
      <c r="P32" s="8">
        <v>23.65</v>
      </c>
      <c r="Q32" s="1"/>
    </row>
    <row r="33" spans="1:17" x14ac:dyDescent="0.3">
      <c r="A33" s="9" t="s">
        <v>72</v>
      </c>
      <c r="B33" s="10" t="s">
        <v>73</v>
      </c>
      <c r="C33" s="10" t="s">
        <v>19</v>
      </c>
      <c r="D33" s="10" t="s">
        <v>94</v>
      </c>
      <c r="E33" s="8">
        <v>18.989999999999998</v>
      </c>
      <c r="F33" s="8">
        <v>19.309999999999999</v>
      </c>
      <c r="G33" s="8">
        <v>19.18</v>
      </c>
      <c r="H33" s="8">
        <v>18.579999999999998</v>
      </c>
      <c r="I33" s="8">
        <v>15.42</v>
      </c>
      <c r="J33" s="8">
        <v>13.78</v>
      </c>
      <c r="K33" s="21">
        <v>12.3</v>
      </c>
      <c r="L33" s="8">
        <v>13.45</v>
      </c>
      <c r="M33" s="8">
        <v>13.29</v>
      </c>
      <c r="N33" s="8">
        <v>11.83</v>
      </c>
      <c r="O33" s="8">
        <v>10.01</v>
      </c>
      <c r="P33" s="8">
        <v>11</v>
      </c>
      <c r="Q33" s="1"/>
    </row>
    <row r="34" spans="1:17" ht="20.399999999999999" x14ac:dyDescent="0.3">
      <c r="A34" s="6" t="s">
        <v>77</v>
      </c>
      <c r="B34" s="7" t="s">
        <v>78</v>
      </c>
      <c r="C34" s="7" t="s">
        <v>19</v>
      </c>
      <c r="D34" s="7" t="s">
        <v>94</v>
      </c>
      <c r="E34" s="8"/>
      <c r="F34" s="8"/>
      <c r="G34" s="8"/>
      <c r="H34" s="8"/>
      <c r="I34" s="8"/>
      <c r="J34" s="8"/>
      <c r="K34" s="21"/>
      <c r="L34" s="8"/>
      <c r="M34" s="8"/>
      <c r="N34" s="8"/>
      <c r="O34" s="8"/>
      <c r="P34" s="8"/>
      <c r="Q34" s="1"/>
    </row>
    <row r="35" spans="1:17" x14ac:dyDescent="0.3">
      <c r="A35" s="23" t="s">
        <v>74</v>
      </c>
      <c r="B35" s="24"/>
      <c r="C35" s="24" t="s">
        <v>19</v>
      </c>
      <c r="D35" s="24" t="s">
        <v>94</v>
      </c>
      <c r="E35" s="25"/>
      <c r="F35" s="25"/>
      <c r="G35" s="25"/>
      <c r="H35" s="25"/>
      <c r="I35" s="25"/>
      <c r="J35" s="25"/>
      <c r="K35" s="26"/>
      <c r="L35" s="25"/>
      <c r="M35" s="25"/>
      <c r="N35" s="25"/>
      <c r="O35" s="25"/>
      <c r="P35" s="25"/>
      <c r="Q35" s="1"/>
    </row>
    <row r="36" spans="1:17" x14ac:dyDescent="0.3">
      <c r="A36" s="27" t="s">
        <v>75</v>
      </c>
      <c r="B36" s="28" t="s">
        <v>76</v>
      </c>
      <c r="C36" s="28" t="s">
        <v>19</v>
      </c>
      <c r="D36" s="28" t="s">
        <v>94</v>
      </c>
      <c r="E36" s="29">
        <v>3354</v>
      </c>
      <c r="F36" s="29">
        <v>3370</v>
      </c>
      <c r="G36" s="29">
        <v>3444</v>
      </c>
      <c r="H36" s="29">
        <v>3489</v>
      </c>
      <c r="I36" s="29">
        <v>3656</v>
      </c>
      <c r="J36" s="29">
        <v>3755</v>
      </c>
      <c r="K36" s="30">
        <v>4045.74</v>
      </c>
      <c r="L36" s="29">
        <v>4177.59</v>
      </c>
      <c r="M36" s="29">
        <v>3286.3</v>
      </c>
      <c r="N36" s="29">
        <v>3574.57</v>
      </c>
      <c r="O36" s="29">
        <v>3938</v>
      </c>
      <c r="P36" s="31">
        <v>4003</v>
      </c>
      <c r="Q36" s="11"/>
    </row>
    <row r="37" spans="1:17" x14ac:dyDescent="0.3">
      <c r="A37" s="32" t="s">
        <v>79</v>
      </c>
      <c r="B37" s="35" t="s">
        <v>80</v>
      </c>
      <c r="C37" s="35" t="s">
        <v>19</v>
      </c>
      <c r="D37" s="35" t="s">
        <v>94</v>
      </c>
      <c r="E37" s="36">
        <f>E38-E39</f>
        <v>420.6</v>
      </c>
      <c r="F37" s="36">
        <f t="shared" ref="F37:P37" si="6">F38-F39</f>
        <v>422.72</v>
      </c>
      <c r="G37" s="36">
        <f t="shared" si="6"/>
        <v>432</v>
      </c>
      <c r="H37" s="36">
        <f t="shared" si="6"/>
        <v>443.32</v>
      </c>
      <c r="I37" s="36">
        <f t="shared" si="6"/>
        <v>437.95</v>
      </c>
      <c r="J37" s="36">
        <f t="shared" si="6"/>
        <v>440.04999999999995</v>
      </c>
      <c r="K37" s="37">
        <f t="shared" si="6"/>
        <v>440.39</v>
      </c>
      <c r="L37" s="36">
        <f t="shared" si="6"/>
        <v>447.59</v>
      </c>
      <c r="M37" s="36">
        <f t="shared" si="6"/>
        <v>465.5</v>
      </c>
      <c r="N37" s="36">
        <f t="shared" si="6"/>
        <v>484.61</v>
      </c>
      <c r="O37" s="36">
        <f t="shared" si="6"/>
        <v>508.92</v>
      </c>
      <c r="P37" s="33">
        <f t="shared" si="6"/>
        <v>536.11</v>
      </c>
      <c r="Q37" s="1"/>
    </row>
    <row r="38" spans="1:17" x14ac:dyDescent="0.3">
      <c r="A38" s="34" t="s">
        <v>81</v>
      </c>
      <c r="B38" s="10" t="s">
        <v>82</v>
      </c>
      <c r="C38" s="10" t="s">
        <v>19</v>
      </c>
      <c r="D38" s="10" t="s">
        <v>94</v>
      </c>
      <c r="E38" s="36">
        <v>445.43</v>
      </c>
      <c r="F38" s="36">
        <v>447.68</v>
      </c>
      <c r="G38" s="36">
        <v>457.5</v>
      </c>
      <c r="H38" s="36">
        <v>469.49</v>
      </c>
      <c r="I38" s="36">
        <v>463.81</v>
      </c>
      <c r="J38" s="36">
        <v>466.03</v>
      </c>
      <c r="K38" s="37">
        <v>466.39</v>
      </c>
      <c r="L38" s="36">
        <v>474.02</v>
      </c>
      <c r="M38" s="36">
        <v>492.98</v>
      </c>
      <c r="N38" s="36">
        <v>513.22</v>
      </c>
      <c r="O38" s="36">
        <v>538.97</v>
      </c>
      <c r="P38" s="33">
        <v>567.76</v>
      </c>
      <c r="Q38" s="1"/>
    </row>
    <row r="39" spans="1:17" x14ac:dyDescent="0.3">
      <c r="A39" s="34" t="s">
        <v>83</v>
      </c>
      <c r="B39" s="10" t="s">
        <v>84</v>
      </c>
      <c r="C39" s="10" t="s">
        <v>19</v>
      </c>
      <c r="D39" s="10" t="s">
        <v>94</v>
      </c>
      <c r="E39" s="36">
        <v>24.83</v>
      </c>
      <c r="F39" s="36">
        <v>24.96</v>
      </c>
      <c r="G39" s="36">
        <v>25.5</v>
      </c>
      <c r="H39" s="36">
        <v>26.17</v>
      </c>
      <c r="I39" s="36">
        <v>25.86</v>
      </c>
      <c r="J39" s="36">
        <v>25.98</v>
      </c>
      <c r="K39" s="37">
        <v>26</v>
      </c>
      <c r="L39" s="36">
        <v>26.43</v>
      </c>
      <c r="M39" s="36">
        <v>27.48</v>
      </c>
      <c r="N39" s="36">
        <v>28.61</v>
      </c>
      <c r="O39" s="36">
        <v>30.05</v>
      </c>
      <c r="P39" s="33">
        <v>31.65</v>
      </c>
      <c r="Q39" s="1"/>
    </row>
    <row r="40" spans="1:17" x14ac:dyDescent="0.3">
      <c r="A40" s="32" t="s">
        <v>85</v>
      </c>
      <c r="B40" s="35"/>
      <c r="C40" s="35" t="s">
        <v>19</v>
      </c>
      <c r="D40" s="35" t="s">
        <v>94</v>
      </c>
      <c r="E40" s="36"/>
      <c r="F40" s="36"/>
      <c r="G40" s="36"/>
      <c r="H40" s="36"/>
      <c r="I40" s="36"/>
      <c r="J40" s="36"/>
      <c r="K40" s="37"/>
      <c r="L40" s="36"/>
      <c r="M40" s="36"/>
      <c r="N40" s="36"/>
      <c r="O40" s="36"/>
      <c r="P40" s="33"/>
      <c r="Q40" s="1"/>
    </row>
    <row r="41" spans="1:17" x14ac:dyDescent="0.3">
      <c r="A41" s="38" t="s">
        <v>86</v>
      </c>
      <c r="B41" s="39" t="s">
        <v>87</v>
      </c>
      <c r="C41" s="39" t="s">
        <v>19</v>
      </c>
      <c r="D41" s="39" t="s">
        <v>94</v>
      </c>
      <c r="E41" s="40">
        <f t="shared" ref="E41:P41" si="7">E36+E37</f>
        <v>3774.6</v>
      </c>
      <c r="F41" s="40">
        <f t="shared" si="7"/>
        <v>3792.7200000000003</v>
      </c>
      <c r="G41" s="40">
        <f t="shared" si="7"/>
        <v>3876</v>
      </c>
      <c r="H41" s="40">
        <f t="shared" si="7"/>
        <v>3932.32</v>
      </c>
      <c r="I41" s="40">
        <f t="shared" si="7"/>
        <v>4093.95</v>
      </c>
      <c r="J41" s="40">
        <f t="shared" si="7"/>
        <v>4195.05</v>
      </c>
      <c r="K41" s="41">
        <f t="shared" si="7"/>
        <v>4486.13</v>
      </c>
      <c r="L41" s="40">
        <f t="shared" si="7"/>
        <v>4625.18</v>
      </c>
      <c r="M41" s="40">
        <f t="shared" si="7"/>
        <v>3751.8</v>
      </c>
      <c r="N41" s="40">
        <f t="shared" si="7"/>
        <v>4059.1800000000003</v>
      </c>
      <c r="O41" s="40">
        <f t="shared" si="7"/>
        <v>4446.92</v>
      </c>
      <c r="P41" s="42">
        <f t="shared" si="7"/>
        <v>4539.1099999999997</v>
      </c>
      <c r="Q41" s="11"/>
    </row>
    <row r="42" spans="1:17" ht="15" thickBot="1" x14ac:dyDescent="0.35">
      <c r="A42" s="43" t="s">
        <v>88</v>
      </c>
      <c r="B42" s="44" t="s">
        <v>78</v>
      </c>
      <c r="C42" s="44" t="s">
        <v>19</v>
      </c>
      <c r="D42" s="44" t="s">
        <v>94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1"/>
    </row>
    <row r="43" spans="1:17" x14ac:dyDescent="0.3">
      <c r="A43" s="12" t="s">
        <v>89</v>
      </c>
      <c r="K43" s="1"/>
    </row>
    <row r="44" spans="1:17" ht="33" x14ac:dyDescent="0.3">
      <c r="A44" s="14" t="s">
        <v>90</v>
      </c>
      <c r="K44" s="1"/>
    </row>
    <row r="45" spans="1:17" x14ac:dyDescent="0.3">
      <c r="K45" s="1"/>
    </row>
    <row r="48" spans="1:17" x14ac:dyDescent="0.3"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</sheetData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Sheet1!E6:P6</xm:f>
              <xm:sqref>Q6</xm:sqref>
            </x14:sparkline>
            <x14:sparkline>
              <xm:f>Sheet1!E7:P7</xm:f>
              <xm:sqref>Q7</xm:sqref>
            </x14:sparkline>
            <x14:sparkline>
              <xm:f>Sheet1!E8:P8</xm:f>
              <xm:sqref>Q8</xm:sqref>
            </x14:sparkline>
            <x14:sparkline>
              <xm:f>Sheet1!E9:P9</xm:f>
              <xm:sqref>Q9</xm:sqref>
            </x14:sparkline>
            <x14:sparkline>
              <xm:f>Sheet1!E10:P10</xm:f>
              <xm:sqref>Q10</xm:sqref>
            </x14:sparkline>
            <x14:sparkline>
              <xm:f>Sheet1!E11:P11</xm:f>
              <xm:sqref>Q11</xm:sqref>
            </x14:sparkline>
            <x14:sparkline>
              <xm:f>Sheet1!E12:P12</xm:f>
              <xm:sqref>Q12</xm:sqref>
            </x14:sparkline>
            <x14:sparkline>
              <xm:f>Sheet1!E13:P13</xm:f>
              <xm:sqref>Q13</xm:sqref>
            </x14:sparkline>
            <x14:sparkline>
              <xm:f>Sheet1!E14:P14</xm:f>
              <xm:sqref>Q14</xm:sqref>
            </x14:sparkline>
            <x14:sparkline>
              <xm:f>Sheet1!E15:P15</xm:f>
              <xm:sqref>Q15</xm:sqref>
            </x14:sparkline>
            <x14:sparkline>
              <xm:f>Sheet1!E16:P16</xm:f>
              <xm:sqref>Q16</xm:sqref>
            </x14:sparkline>
            <x14:sparkline>
              <xm:f>Sheet1!E17:P17</xm:f>
              <xm:sqref>Q17</xm:sqref>
            </x14:sparkline>
            <x14:sparkline>
              <xm:f>Sheet1!E18:P18</xm:f>
              <xm:sqref>Q18</xm:sqref>
            </x14:sparkline>
            <x14:sparkline>
              <xm:f>Sheet1!E19:P19</xm:f>
              <xm:sqref>Q19</xm:sqref>
            </x14:sparkline>
            <x14:sparkline>
              <xm:f>Sheet1!E20:P20</xm:f>
              <xm:sqref>Q20</xm:sqref>
            </x14:sparkline>
            <x14:sparkline>
              <xm:f>Sheet1!E21:P21</xm:f>
              <xm:sqref>Q21</xm:sqref>
            </x14:sparkline>
            <x14:sparkline>
              <xm:f>Sheet1!E22:P22</xm:f>
              <xm:sqref>Q22</xm:sqref>
            </x14:sparkline>
            <x14:sparkline>
              <xm:f>Sheet1!E23:P23</xm:f>
              <xm:sqref>Q23</xm:sqref>
            </x14:sparkline>
            <x14:sparkline>
              <xm:f>Sheet1!E24:P24</xm:f>
              <xm:sqref>Q24</xm:sqref>
            </x14:sparkline>
            <x14:sparkline>
              <xm:f>Sheet1!E25:P25</xm:f>
              <xm:sqref>Q25</xm:sqref>
            </x14:sparkline>
            <x14:sparkline>
              <xm:f>Sheet1!E26:P26</xm:f>
              <xm:sqref>Q26</xm:sqref>
            </x14:sparkline>
            <x14:sparkline>
              <xm:f>Sheet1!E27:P27</xm:f>
              <xm:sqref>Q27</xm:sqref>
            </x14:sparkline>
            <x14:sparkline>
              <xm:f>Sheet1!E28:P28</xm:f>
              <xm:sqref>Q28</xm:sqref>
            </x14:sparkline>
            <x14:sparkline>
              <xm:f>Sheet1!E29:P29</xm:f>
              <xm:sqref>Q29</xm:sqref>
            </x14:sparkline>
            <x14:sparkline>
              <xm:f>Sheet1!E30:P30</xm:f>
              <xm:sqref>Q30</xm:sqref>
            </x14:sparkline>
            <x14:sparkline>
              <xm:f>Sheet1!E31:P31</xm:f>
              <xm:sqref>Q31</xm:sqref>
            </x14:sparkline>
            <x14:sparkline>
              <xm:f>Sheet1!E32:P32</xm:f>
              <xm:sqref>Q32</xm:sqref>
            </x14:sparkline>
            <x14:sparkline>
              <xm:f>Sheet1!E33:P33</xm:f>
              <xm:sqref>Q33</xm:sqref>
            </x14:sparkline>
            <x14:sparkline>
              <xm:f>Sheet1!E34:P34</xm:f>
              <xm:sqref>Q34</xm:sqref>
            </x14:sparkline>
            <x14:sparkline>
              <xm:f>Sheet1!E35:P35</xm:f>
              <xm:sqref>Q35</xm:sqref>
            </x14:sparkline>
            <x14:sparkline>
              <xm:f>Sheet1!E36:P36</xm:f>
              <xm:sqref>Q36</xm:sqref>
            </x14:sparkline>
            <x14:sparkline>
              <xm:f>Sheet1!E37:P37</xm:f>
              <xm:sqref>Q37</xm:sqref>
            </x14:sparkline>
            <x14:sparkline>
              <xm:f>Sheet1!E38:P38</xm:f>
              <xm:sqref>Q38</xm:sqref>
            </x14:sparkline>
            <x14:sparkline>
              <xm:f>Sheet1!E39:P39</xm:f>
              <xm:sqref>Q39</xm:sqref>
            </x14:sparkline>
            <x14:sparkline>
              <xm:f>Sheet1!E40:P40</xm:f>
              <xm:sqref>Q40</xm:sqref>
            </x14:sparkline>
            <x14:sparkline>
              <xm:f>Sheet1!E41:P41</xm:f>
              <xm:sqref>Q41</xm:sqref>
            </x14:sparkline>
            <x14:sparkline>
              <xm:f>Sheet1!E42:P42</xm:f>
              <xm:sqref>Q42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CD79234C8E249B78A1DE1E2F41722" ma:contentTypeVersion="17" ma:contentTypeDescription="Create a new document." ma:contentTypeScope="" ma:versionID="e8ad16cc050a59b3059dcfc7a9732855">
  <xsd:schema xmlns:xsd="http://www.w3.org/2001/XMLSchema" xmlns:xs="http://www.w3.org/2001/XMLSchema" xmlns:p="http://schemas.microsoft.com/office/2006/metadata/properties" xmlns:ns1="http://schemas.microsoft.com/sharepoint/v3" xmlns:ns3="63e6da8f-e43e-4a3e-b7bc-f9a1df9f52fa" xmlns:ns4="829a576d-7720-43d1-8636-c99a90241471" targetNamespace="http://schemas.microsoft.com/office/2006/metadata/properties" ma:root="true" ma:fieldsID="32891ca54aeb07d8e181ddbab7610726" ns1:_="" ns3:_="" ns4:_="">
    <xsd:import namespace="http://schemas.microsoft.com/sharepoint/v3"/>
    <xsd:import namespace="63e6da8f-e43e-4a3e-b7bc-f9a1df9f52fa"/>
    <xsd:import namespace="829a576d-7720-43d1-8636-c99a902414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6da8f-e43e-4a3e-b7bc-f9a1df9f5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a576d-7720-43d1-8636-c99a902414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63e6da8f-e43e-4a3e-b7bc-f9a1df9f52fa" xsi:nil="true"/>
  </documentManagement>
</p:properties>
</file>

<file path=customXml/itemProps1.xml><?xml version="1.0" encoding="utf-8"?>
<ds:datastoreItem xmlns:ds="http://schemas.openxmlformats.org/officeDocument/2006/customXml" ds:itemID="{6E477099-48CD-4FEB-93CE-7E8DB16841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46A85F-8D56-4DD1-B5A7-2191AB872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e6da8f-e43e-4a3e-b7bc-f9a1df9f52fa"/>
    <ds:schemaRef ds:uri="829a576d-7720-43d1-8636-c99a90241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483EC6-8BAD-4EF9-86D3-540173123D1D}">
  <ds:schemaRefs>
    <ds:schemaRef ds:uri="http://schemas.microsoft.com/office/2006/documentManagement/types"/>
    <ds:schemaRef ds:uri="829a576d-7720-43d1-8636-c99a90241471"/>
    <ds:schemaRef ds:uri="http://purl.org/dc/elements/1.1/"/>
    <ds:schemaRef ds:uri="63e6da8f-e43e-4a3e-b7bc-f9a1df9f52fa"/>
    <ds:schemaRef ds:uri="http://schemas.microsoft.com/sharepoint/v3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2025-08-18T16:00:36Z</dcterms:created>
  <dcterms:modified xsi:type="dcterms:W3CDTF">2025-08-21T12:40:08Z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0x0101004E9CD79234C8E249B78A1DE1E2F41722</vt:lpwstr>
  </property>
</Properties>
</file>