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ebStats\DataJul2025\Domain5 - Cross-cutting statistics\Information society and digitalization\Digital_Economy\"/>
    </mc:Choice>
  </mc:AlternateContent>
  <bookViews>
    <workbookView xWindow="0" yWindow="0" windowWidth="20490" windowHeight="7620"/>
  </bookViews>
  <sheets>
    <sheet name="KN" sheetId="1" r:id="rId1"/>
  </sheets>
  <definedNames>
    <definedName name="_xlnm.Print_Area" localSheetId="0">KN!$A$1:$M$53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 l="1"/>
  <c r="L51" i="1"/>
  <c r="K51" i="1"/>
  <c r="J51" i="1"/>
  <c r="I51" i="1"/>
  <c r="H51" i="1"/>
  <c r="G51" i="1"/>
  <c r="F51" i="1"/>
  <c r="E51" i="1"/>
  <c r="D51" i="1"/>
  <c r="C51" i="1"/>
  <c r="M48" i="1"/>
  <c r="L48" i="1"/>
  <c r="K48" i="1"/>
  <c r="J48" i="1"/>
  <c r="I48" i="1"/>
  <c r="H48" i="1"/>
  <c r="G48" i="1"/>
  <c r="F48" i="1"/>
  <c r="E48" i="1"/>
  <c r="D48" i="1"/>
  <c r="C48" i="1"/>
</calcChain>
</file>

<file path=xl/sharedStrings.xml><?xml version="1.0" encoding="utf-8"?>
<sst xmlns="http://schemas.openxmlformats.org/spreadsheetml/2006/main" count="231" uniqueCount="61">
  <si>
    <r>
      <rPr>
        <b/>
        <sz val="18"/>
        <rFont val="Arial"/>
        <family val="2"/>
      </rPr>
      <t xml:space="preserve">ICT PROFILE: </t>
    </r>
    <r>
      <rPr>
        <b/>
        <sz val="18"/>
        <color indexed="9"/>
        <rFont val="Arial"/>
        <family val="2"/>
      </rPr>
      <t>ST. KITTS AND NEVIS</t>
    </r>
  </si>
  <si>
    <t>Indicators</t>
  </si>
  <si>
    <t>Units</t>
  </si>
  <si>
    <r>
      <t xml:space="preserve">ICT infrastructure and access </t>
    </r>
    <r>
      <rPr>
        <b/>
        <vertAlign val="superscript"/>
        <sz val="9"/>
        <color indexed="9"/>
        <rFont val="Arial"/>
        <family val="2"/>
      </rPr>
      <t>1/</t>
    </r>
  </si>
  <si>
    <t>Fixed telephone lines per 100 inhabitants</t>
  </si>
  <si>
    <t>per 100 inhabitants</t>
  </si>
  <si>
    <t>…</t>
  </si>
  <si>
    <t>Mobile cellular telephone subscribers per 100 inhabitants</t>
  </si>
  <si>
    <t>Fixed internet subscribers per 100 inhabitants</t>
  </si>
  <si>
    <t>Fixed broadband internet subscribers per 100 inhabitants</t>
  </si>
  <si>
    <t>Mobile broadband internet subscribers per 100 inhabitants</t>
  </si>
  <si>
    <r>
      <t xml:space="preserve">Access to and use of ICT by households and individuals </t>
    </r>
    <r>
      <rPr>
        <b/>
        <vertAlign val="superscript"/>
        <sz val="9"/>
        <color indexed="9"/>
        <rFont val="Arial"/>
        <family val="2"/>
      </rPr>
      <t>2/  1/</t>
    </r>
  </si>
  <si>
    <r>
      <t xml:space="preserve">Percentage of individuals using the internet </t>
    </r>
    <r>
      <rPr>
        <b/>
        <vertAlign val="superscript"/>
        <sz val="8.5"/>
        <rFont val="Arial"/>
        <family val="2"/>
      </rPr>
      <t>1/</t>
    </r>
  </si>
  <si>
    <t xml:space="preserve">% </t>
  </si>
  <si>
    <t>Proportion of households with a radio</t>
  </si>
  <si>
    <t>Proportion of households with a television</t>
  </si>
  <si>
    <t xml:space="preserve">Proportion of households with a fixed line telephone  </t>
  </si>
  <si>
    <t xml:space="preserve">Proportion of households with a mobile cellular telephone  </t>
  </si>
  <si>
    <t xml:space="preserve">Proportion of households with Internet access at home  </t>
  </si>
  <si>
    <t>Proportion of households with a computer</t>
  </si>
  <si>
    <t xml:space="preserve">Proportion of households with electricity </t>
  </si>
  <si>
    <r>
      <t xml:space="preserve">Trade in ICT goods </t>
    </r>
    <r>
      <rPr>
        <b/>
        <vertAlign val="superscript"/>
        <sz val="9"/>
        <color indexed="9"/>
        <rFont val="Arial"/>
        <family val="2"/>
      </rPr>
      <t>3/</t>
    </r>
  </si>
  <si>
    <t xml:space="preserve">Imports </t>
  </si>
  <si>
    <t>Imports of ICT goods</t>
  </si>
  <si>
    <t>% of Total Imports</t>
  </si>
  <si>
    <r>
      <t xml:space="preserve">Imports of ICT goods </t>
    </r>
    <r>
      <rPr>
        <vertAlign val="superscript"/>
        <sz val="8.5"/>
        <rFont val="Arial"/>
        <family val="2"/>
      </rPr>
      <t>a/</t>
    </r>
  </si>
  <si>
    <t>Mn USD</t>
  </si>
  <si>
    <t>Telecommunication equipment</t>
  </si>
  <si>
    <t>Computer and related equipment</t>
  </si>
  <si>
    <t>Electronic components</t>
  </si>
  <si>
    <t>Audio and video equipment</t>
  </si>
  <si>
    <t>Other ICT goods</t>
  </si>
  <si>
    <t>Exports</t>
  </si>
  <si>
    <t>Domestic Exports of ICT goods</t>
  </si>
  <si>
    <t>% of Total Domestic Exports</t>
  </si>
  <si>
    <t>Total Exports of ICT goods</t>
  </si>
  <si>
    <t>% of Total Exports</t>
  </si>
  <si>
    <r>
      <t xml:space="preserve">Trade in ICT services  </t>
    </r>
    <r>
      <rPr>
        <b/>
        <vertAlign val="superscript"/>
        <sz val="9"/>
        <color indexed="9"/>
        <rFont val="Arial"/>
        <family val="2"/>
      </rPr>
      <t>3/</t>
    </r>
  </si>
  <si>
    <r>
      <t xml:space="preserve">Imports of ICT services </t>
    </r>
    <r>
      <rPr>
        <vertAlign val="superscript"/>
        <sz val="8.5"/>
        <rFont val="Arial"/>
        <family val="2"/>
      </rPr>
      <t xml:space="preserve"> b/</t>
    </r>
  </si>
  <si>
    <t xml:space="preserve">Imports of ICT services </t>
  </si>
  <si>
    <t>% of Total Import of services</t>
  </si>
  <si>
    <r>
      <t xml:space="preserve">Exports of ICT services  </t>
    </r>
    <r>
      <rPr>
        <vertAlign val="superscript"/>
        <sz val="8.5"/>
        <rFont val="Arial"/>
        <family val="2"/>
      </rPr>
      <t>b/</t>
    </r>
  </si>
  <si>
    <t xml:space="preserve">Exports of ICT services </t>
  </si>
  <si>
    <t>% of Total Export of services</t>
  </si>
  <si>
    <r>
      <t xml:space="preserve">Employment  </t>
    </r>
    <r>
      <rPr>
        <b/>
        <vertAlign val="superscript"/>
        <sz val="9"/>
        <color indexed="9"/>
        <rFont val="Arial"/>
        <family val="2"/>
      </rPr>
      <t>4/</t>
    </r>
  </si>
  <si>
    <t>Total ICT Sector employment</t>
  </si>
  <si>
    <t>% of Total Employment</t>
  </si>
  <si>
    <t>No. of persons</t>
  </si>
  <si>
    <t>IT Professionals</t>
  </si>
  <si>
    <t>Telecommunications</t>
  </si>
  <si>
    <r>
      <t xml:space="preserve">GDP </t>
    </r>
    <r>
      <rPr>
        <b/>
        <vertAlign val="superscript"/>
        <sz val="9"/>
        <color indexed="9"/>
        <rFont val="Arial"/>
        <family val="2"/>
      </rPr>
      <t>3/</t>
    </r>
  </si>
  <si>
    <r>
      <t>ICT Sector</t>
    </r>
    <r>
      <rPr>
        <b/>
        <vertAlign val="superscript"/>
        <sz val="8.5"/>
        <color indexed="8"/>
        <rFont val="Arial"/>
        <family val="2"/>
      </rPr>
      <t>c/</t>
    </r>
    <r>
      <rPr>
        <sz val="8.5"/>
        <color indexed="8"/>
        <rFont val="Arial"/>
        <family val="2"/>
      </rPr>
      <t xml:space="preserve"> as a percent of GDP</t>
    </r>
    <r>
      <rPr>
        <b/>
        <sz val="8.5"/>
        <color indexed="8"/>
        <rFont val="Arial"/>
        <family val="2"/>
      </rPr>
      <t xml:space="preserve"> </t>
    </r>
    <r>
      <rPr>
        <b/>
        <vertAlign val="superscript"/>
        <sz val="8.5"/>
        <color indexed="8"/>
        <rFont val="Arial"/>
        <family val="2"/>
      </rPr>
      <t>d/</t>
    </r>
  </si>
  <si>
    <t>%</t>
  </si>
  <si>
    <r>
      <t xml:space="preserve">Revenue </t>
    </r>
    <r>
      <rPr>
        <b/>
        <vertAlign val="superscript"/>
        <sz val="8.5"/>
        <color indexed="9"/>
        <rFont val="Arial"/>
        <family val="2"/>
      </rPr>
      <t>4/</t>
    </r>
  </si>
  <si>
    <t>Telecommunications Sector Revenue</t>
  </si>
  <si>
    <t>$US Mn</t>
  </si>
  <si>
    <t>Revenue as a percent of GDP</t>
  </si>
  <si>
    <r>
      <t xml:space="preserve">Investment </t>
    </r>
    <r>
      <rPr>
        <b/>
        <vertAlign val="superscript"/>
        <sz val="8.5"/>
        <color indexed="9"/>
        <rFont val="Arial"/>
        <family val="2"/>
      </rPr>
      <t>4/</t>
    </r>
  </si>
  <si>
    <t>Telecommunications  Sector Investment</t>
  </si>
  <si>
    <t>Capital Investment in ICT goods</t>
  </si>
  <si>
    <r>
      <t>Source:</t>
    </r>
    <r>
      <rPr>
        <i/>
        <sz val="8"/>
        <color indexed="8"/>
        <rFont val="Arial"/>
        <family val="2"/>
      </rPr>
      <t xml:space="preserve"> </t>
    </r>
    <r>
      <rPr>
        <i/>
        <vertAlign val="superscript"/>
        <sz val="8"/>
        <color indexed="8"/>
        <rFont val="Arial"/>
        <family val="2"/>
      </rPr>
      <t>1/</t>
    </r>
    <r>
      <rPr>
        <i/>
        <sz val="8"/>
        <color indexed="8"/>
        <rFont val="Arial"/>
        <family val="2"/>
      </rPr>
      <t xml:space="preserve"> International Telecommunications Union (ITU); </t>
    </r>
    <r>
      <rPr>
        <i/>
        <vertAlign val="superscript"/>
        <sz val="8"/>
        <color indexed="8"/>
        <rFont val="Arial"/>
        <family val="2"/>
      </rPr>
      <t>2/</t>
    </r>
    <r>
      <rPr>
        <i/>
        <sz val="8"/>
        <color indexed="8"/>
        <rFont val="Arial"/>
        <family val="2"/>
      </rPr>
      <t xml:space="preserve"> 2000 Round of Population and Housing Census; </t>
    </r>
    <r>
      <rPr>
        <i/>
        <vertAlign val="superscript"/>
        <sz val="8"/>
        <color indexed="8"/>
        <rFont val="Arial"/>
        <family val="2"/>
      </rPr>
      <t>3/</t>
    </r>
    <r>
      <rPr>
        <i/>
        <sz val="8"/>
        <color indexed="8"/>
        <rFont val="Arial"/>
        <family val="2"/>
      </rPr>
      <t xml:space="preserve"> CARICOM Secretariat, Regional Statistics; </t>
    </r>
    <r>
      <rPr>
        <i/>
        <vertAlign val="superscript"/>
        <sz val="8"/>
        <color indexed="8"/>
        <rFont val="Arial"/>
        <family val="2"/>
      </rPr>
      <t>4/</t>
    </r>
    <r>
      <rPr>
        <i/>
        <sz val="8"/>
        <color indexed="8"/>
        <rFont val="Arial"/>
        <family val="2"/>
      </rPr>
      <t xml:space="preserve"> Eastern Caribbean Telecommunication Authority, ECTEL/Operators                                                                                                                                                                                                                                                                                                                                          </t>
    </r>
    <r>
      <rPr>
        <b/>
        <i/>
        <sz val="8"/>
        <color indexed="8"/>
        <rFont val="Arial"/>
        <family val="2"/>
      </rPr>
      <t xml:space="preserve">Notes: </t>
    </r>
    <r>
      <rPr>
        <i/>
        <vertAlign val="superscript"/>
        <sz val="8"/>
        <color indexed="8"/>
        <rFont val="Arial"/>
        <family val="2"/>
      </rPr>
      <t xml:space="preserve">a/ </t>
    </r>
    <r>
      <rPr>
        <i/>
        <sz val="8"/>
        <color indexed="8"/>
        <rFont val="Arial"/>
        <family val="2"/>
      </rPr>
      <t xml:space="preserve">Data at the broad level categories do not add up to the total imports due to the HS codes for some commodities grouped in more than one of the broad level categories of ICT goods;      </t>
    </r>
    <r>
      <rPr>
        <i/>
        <vertAlign val="superscript"/>
        <sz val="8"/>
        <color indexed="8"/>
        <rFont val="Arial"/>
        <family val="2"/>
      </rPr>
      <t>b/</t>
    </r>
    <r>
      <rPr>
        <i/>
        <sz val="8"/>
        <color indexed="8"/>
        <rFont val="Arial"/>
        <family val="2"/>
      </rPr>
      <t xml:space="preserve"> Refers to Communications services and Computer and Information Services (EBOPS)   </t>
    </r>
    <r>
      <rPr>
        <i/>
        <vertAlign val="superscript"/>
        <sz val="8"/>
        <color indexed="8"/>
        <rFont val="Arial"/>
        <family val="2"/>
      </rPr>
      <t>c/</t>
    </r>
    <r>
      <rPr>
        <i/>
        <sz val="8"/>
        <color indexed="8"/>
        <rFont val="Arial"/>
        <family val="2"/>
      </rPr>
      <t xml:space="preserve"> Refers to Communications and Computer and Related Activities;  </t>
    </r>
    <r>
      <rPr>
        <i/>
        <vertAlign val="superscript"/>
        <sz val="8"/>
        <color indexed="8"/>
        <rFont val="Arial"/>
        <family val="2"/>
      </rPr>
      <t>d/</t>
    </r>
    <r>
      <rPr>
        <i/>
        <sz val="8"/>
        <color indexed="8"/>
        <rFont val="Arial"/>
        <family val="2"/>
      </rPr>
      <t xml:space="preserve"> GDP at Basic prices in Current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</si>
</sst>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_(* #,##0.0_);_(* \(#,##0.0\);_(* &quot;-&quot;??_);_(@_)"/>
  </numFmts>
  <fonts count="23" x14ac:knownFonts="1">
    <font>
      <sz val="11"/>
      <color theme="1"/>
      <name val="Calibri"/>
      <family val="2"/>
      <scheme val="minor"/>
    </font>
    <font>
      <b/>
      <sz val="12"/>
      <name val="Arial"/>
      <family val="2"/>
    </font>
    <font>
      <b/>
      <sz val="18"/>
      <color indexed="9"/>
      <name val="Arial"/>
      <family val="2"/>
    </font>
    <font>
      <b/>
      <sz val="18"/>
      <name val="Arial"/>
      <family val="2"/>
    </font>
    <font>
      <sz val="11"/>
      <color indexed="8"/>
      <name val="Arial"/>
      <family val="2"/>
    </font>
    <font>
      <b/>
      <sz val="12"/>
      <color indexed="8"/>
      <name val="Arial"/>
      <family val="2"/>
    </font>
    <font>
      <sz val="12"/>
      <color indexed="8"/>
      <name val="Arial"/>
      <family val="2"/>
    </font>
    <font>
      <b/>
      <sz val="8"/>
      <name val="Arial"/>
      <family val="2"/>
    </font>
    <font>
      <b/>
      <sz val="9"/>
      <color indexed="9"/>
      <name val="Arial"/>
      <family val="2"/>
    </font>
    <font>
      <b/>
      <vertAlign val="superscript"/>
      <sz val="9"/>
      <color indexed="9"/>
      <name val="Arial"/>
      <family val="2"/>
    </font>
    <font>
      <sz val="8"/>
      <name val="Arial"/>
      <family val="2"/>
    </font>
    <font>
      <sz val="8.5"/>
      <name val="Arial"/>
      <family val="2"/>
    </font>
    <font>
      <sz val="11"/>
      <color indexed="8"/>
      <name val="Calibri"/>
      <family val="2"/>
    </font>
    <font>
      <sz val="8.5"/>
      <color indexed="8"/>
      <name val="Arial"/>
      <family val="2"/>
    </font>
    <font>
      <b/>
      <vertAlign val="superscript"/>
      <sz val="8.5"/>
      <name val="Arial"/>
      <family val="2"/>
    </font>
    <font>
      <b/>
      <sz val="8.5"/>
      <name val="Arial"/>
      <family val="2"/>
    </font>
    <font>
      <vertAlign val="superscript"/>
      <sz val="8.5"/>
      <name val="Arial"/>
      <family val="2"/>
    </font>
    <font>
      <b/>
      <vertAlign val="superscript"/>
      <sz val="8.5"/>
      <color indexed="8"/>
      <name val="Arial"/>
      <family val="2"/>
    </font>
    <font>
      <b/>
      <sz val="8.5"/>
      <color indexed="8"/>
      <name val="Arial"/>
      <family val="2"/>
    </font>
    <font>
      <b/>
      <vertAlign val="superscript"/>
      <sz val="8.5"/>
      <color indexed="9"/>
      <name val="Arial"/>
      <family val="2"/>
    </font>
    <font>
      <b/>
      <i/>
      <sz val="8"/>
      <color indexed="8"/>
      <name val="Arial"/>
      <family val="2"/>
    </font>
    <font>
      <i/>
      <sz val="8"/>
      <color indexed="8"/>
      <name val="Arial"/>
      <family val="2"/>
    </font>
    <font>
      <i/>
      <vertAlign val="superscript"/>
      <sz val="8"/>
      <color indexed="8"/>
      <name val="Arial"/>
      <family val="2"/>
    </font>
  </fonts>
  <fills count="3">
    <fill>
      <patternFill patternType="none"/>
    </fill>
    <fill>
      <patternFill patternType="gray125"/>
    </fill>
    <fill>
      <patternFill patternType="solid">
        <fgColor indexed="49"/>
        <bgColor indexed="64"/>
      </patternFill>
    </fill>
  </fills>
  <borders count="5">
    <border>
      <left/>
      <right/>
      <top/>
      <bottom/>
      <diagonal/>
    </border>
    <border>
      <left/>
      <right/>
      <top/>
      <bottom style="thick">
        <color indexed="21"/>
      </bottom>
      <diagonal/>
    </border>
    <border>
      <left/>
      <right/>
      <top style="thick">
        <color indexed="21"/>
      </top>
      <bottom/>
      <diagonal/>
    </border>
    <border>
      <left/>
      <right/>
      <top/>
      <bottom style="thick">
        <color indexed="23"/>
      </bottom>
      <diagonal/>
    </border>
    <border>
      <left/>
      <right/>
      <top style="thick">
        <color indexed="23"/>
      </top>
      <bottom/>
      <diagonal/>
    </border>
  </borders>
  <cellStyleXfs count="6">
    <xf numFmtId="0" fontId="0" fillId="0" borderId="0"/>
    <xf numFmtId="43" fontId="12" fillId="0" borderId="0" applyFont="0" applyFill="0" applyBorder="0" applyAlignment="0" applyProtection="0"/>
    <xf numFmtId="0" fontId="1"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center" vertical="center" wrapText="1"/>
    </xf>
  </cellStyleXfs>
  <cellXfs count="30">
    <xf numFmtId="0" fontId="0" fillId="0" borderId="0" xfId="0"/>
    <xf numFmtId="0" fontId="2" fillId="2" borderId="0" xfId="2" applyFont="1" applyFill="1" applyAlignment="1">
      <alignment horizontal="center" vertical="center"/>
    </xf>
    <xf numFmtId="0" fontId="4" fillId="0" borderId="1" xfId="0" applyFont="1" applyBorder="1" applyAlignment="1">
      <alignment horizontal="center"/>
    </xf>
    <xf numFmtId="0" fontId="4" fillId="0" borderId="0" xfId="0" applyFont="1"/>
    <xf numFmtId="0" fontId="5" fillId="0" borderId="2" xfId="0" applyFont="1" applyBorder="1"/>
    <xf numFmtId="0" fontId="5" fillId="0" borderId="2" xfId="0" applyFont="1" applyBorder="1" applyAlignment="1">
      <alignment horizontal="center"/>
    </xf>
    <xf numFmtId="0" fontId="6" fillId="0" borderId="0" xfId="0" applyFont="1"/>
    <xf numFmtId="0" fontId="8" fillId="2" borderId="0" xfId="3" applyFont="1" applyFill="1" applyBorder="1" applyAlignment="1">
      <alignment horizontal="center" vertical="center" wrapText="1"/>
    </xf>
    <xf numFmtId="164" fontId="11" fillId="0" borderId="0" xfId="4" applyNumberFormat="1" applyFont="1" applyBorder="1" applyAlignment="1">
      <alignment horizontal="left" vertical="center" wrapText="1" indent="1"/>
    </xf>
    <xf numFmtId="164" fontId="10" fillId="0" borderId="0" xfId="5" applyNumberFormat="1" applyFont="1" applyBorder="1" applyAlignment="1">
      <alignment horizontal="center" vertical="center" wrapText="1"/>
    </xf>
    <xf numFmtId="164" fontId="13" fillId="0" borderId="0" xfId="1" applyNumberFormat="1" applyFont="1" applyBorder="1" applyAlignment="1">
      <alignment horizontal="right" vertical="center"/>
    </xf>
    <xf numFmtId="0" fontId="4" fillId="0" borderId="0" xfId="0" applyFont="1" applyBorder="1"/>
    <xf numFmtId="164" fontId="11" fillId="0" borderId="0" xfId="5" applyNumberFormat="1" applyFont="1" applyBorder="1" applyAlignment="1">
      <alignment horizontal="center" vertical="center" wrapText="1"/>
    </xf>
    <xf numFmtId="164" fontId="13" fillId="0" borderId="0" xfId="0" applyNumberFormat="1" applyFont="1" applyBorder="1" applyAlignment="1">
      <alignment horizontal="right" vertical="center"/>
    </xf>
    <xf numFmtId="164" fontId="13" fillId="0" borderId="0" xfId="0" applyNumberFormat="1" applyFont="1" applyBorder="1" applyAlignment="1">
      <alignment horizontal="left" vertical="center" wrapText="1" indent="1"/>
    </xf>
    <xf numFmtId="164" fontId="15" fillId="0" borderId="0" xfId="3" applyNumberFormat="1" applyFont="1" applyBorder="1" applyAlignment="1">
      <alignment horizontal="left" vertical="center" wrapText="1" indent="1"/>
    </xf>
    <xf numFmtId="164" fontId="13" fillId="0" borderId="0" xfId="0" applyNumberFormat="1" applyFont="1" applyBorder="1" applyAlignment="1">
      <alignment horizontal="center" vertical="center"/>
    </xf>
    <xf numFmtId="164" fontId="13" fillId="0" borderId="0" xfId="0" applyNumberFormat="1" applyFont="1" applyBorder="1" applyAlignment="1">
      <alignment vertical="center"/>
    </xf>
    <xf numFmtId="164" fontId="11" fillId="0" borderId="0" xfId="4" applyNumberFormat="1" applyFont="1" applyBorder="1" applyAlignment="1">
      <alignment horizontal="left" vertical="center" wrapText="1" indent="2"/>
    </xf>
    <xf numFmtId="164" fontId="13" fillId="0" borderId="0" xfId="1" applyNumberFormat="1" applyFont="1" applyFill="1" applyBorder="1" applyAlignment="1">
      <alignment horizontal="right" vertical="center"/>
    </xf>
    <xf numFmtId="164" fontId="13" fillId="0" borderId="0" xfId="0" applyNumberFormat="1" applyFont="1" applyBorder="1" applyAlignment="1">
      <alignment horizontal="left" indent="3"/>
    </xf>
    <xf numFmtId="164" fontId="13" fillId="0" borderId="0" xfId="0" applyNumberFormat="1" applyFont="1" applyBorder="1" applyAlignment="1">
      <alignment horizontal="left" indent="1"/>
    </xf>
    <xf numFmtId="164" fontId="13" fillId="0" borderId="0" xfId="0" applyNumberFormat="1" applyFont="1" applyBorder="1" applyAlignment="1">
      <alignment horizontal="center" vertical="center" wrapText="1"/>
    </xf>
    <xf numFmtId="164" fontId="13" fillId="0" borderId="0" xfId="0" applyNumberFormat="1" applyFont="1" applyBorder="1" applyAlignment="1">
      <alignment horizontal="left" indent="2"/>
    </xf>
    <xf numFmtId="6" fontId="4" fillId="0" borderId="0" xfId="0" applyNumberFormat="1" applyFont="1"/>
    <xf numFmtId="0" fontId="13" fillId="0" borderId="3" xfId="0" applyFont="1" applyBorder="1" applyAlignment="1">
      <alignment horizontal="left" indent="1"/>
    </xf>
    <xf numFmtId="0" fontId="13" fillId="0" borderId="3" xfId="0" applyFont="1" applyBorder="1" applyAlignment="1">
      <alignment horizontal="center" vertical="center"/>
    </xf>
    <xf numFmtId="0" fontId="13" fillId="0" borderId="3" xfId="0" applyFont="1" applyBorder="1" applyAlignment="1">
      <alignment horizontal="right" vertical="center"/>
    </xf>
    <xf numFmtId="0" fontId="20" fillId="0" borderId="4" xfId="0" applyFont="1" applyBorder="1" applyAlignment="1">
      <alignment horizontal="left" vertical="center" wrapText="1"/>
    </xf>
    <xf numFmtId="0" fontId="4" fillId="0" borderId="0" xfId="0" applyFont="1" applyAlignment="1">
      <alignment horizontal="center"/>
    </xf>
  </cellXfs>
  <cellStyles count="6">
    <cellStyle name="Comma" xfId="1" builtinId="3"/>
    <cellStyle name="Normal" xfId="0" builtinId="0"/>
    <cellStyle name="ss14" xfId="4"/>
    <cellStyle name="ss15" xfId="5"/>
    <cellStyle name="ss20" xfId="3"/>
    <cellStyle name="ss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0</xdr:rowOff>
    </xdr:from>
    <xdr:ext cx="847725" cy="630936"/>
    <xdr:pic>
      <xdr:nvPicPr>
        <xdr:cNvPr id="2" name="Picture 1" descr="kn.gif"/>
        <xdr:cNvPicPr>
          <a:picLocks/>
        </xdr:cNvPicPr>
      </xdr:nvPicPr>
      <xdr:blipFill>
        <a:blip xmlns:r="http://schemas.openxmlformats.org/officeDocument/2006/relationships" r:embed="rId1" cstate="print"/>
        <a:srcRect/>
        <a:stretch>
          <a:fillRect/>
        </a:stretch>
      </xdr:blipFill>
      <xdr:spPr bwMode="auto">
        <a:xfrm>
          <a:off x="8305800" y="0"/>
          <a:ext cx="847725" cy="63093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tabSelected="1" view="pageBreakPreview" zoomScaleNormal="100" zoomScaleSheetLayoutView="100" workbookViewId="0">
      <selection activeCell="L7" sqref="L7"/>
    </sheetView>
  </sheetViews>
  <sheetFormatPr defaultColWidth="9.140625" defaultRowHeight="14.25" x14ac:dyDescent="0.2"/>
  <cols>
    <col min="1" max="1" width="38.5703125" style="3" customWidth="1"/>
    <col min="2" max="2" width="13.85546875" style="29" customWidth="1"/>
    <col min="3" max="13" width="7.7109375" style="3" customWidth="1"/>
    <col min="14" max="16384" width="9.140625" style="3"/>
  </cols>
  <sheetData>
    <row r="1" spans="1:13" customFormat="1" ht="50.1" customHeight="1" x14ac:dyDescent="0.25">
      <c r="A1" s="1" t="s">
        <v>0</v>
      </c>
      <c r="B1" s="1"/>
      <c r="C1" s="1"/>
      <c r="D1" s="1"/>
      <c r="E1" s="1"/>
      <c r="F1" s="1"/>
      <c r="G1" s="1"/>
      <c r="H1" s="1"/>
      <c r="I1" s="1"/>
      <c r="J1" s="1"/>
      <c r="K1" s="1"/>
      <c r="L1" s="1"/>
    </row>
    <row r="2" spans="1:13" ht="15" thickBot="1" x14ac:dyDescent="0.25">
      <c r="A2" s="2"/>
      <c r="B2" s="2"/>
    </row>
    <row r="3" spans="1:13" s="6" customFormat="1" ht="16.5" thickTop="1" x14ac:dyDescent="0.25">
      <c r="A3" s="4" t="s">
        <v>1</v>
      </c>
      <c r="B3" s="5" t="s">
        <v>2</v>
      </c>
      <c r="C3" s="4">
        <v>2013</v>
      </c>
      <c r="D3" s="4">
        <v>2014</v>
      </c>
      <c r="E3" s="4">
        <v>2015</v>
      </c>
      <c r="F3" s="4">
        <v>2016</v>
      </c>
      <c r="G3" s="4">
        <v>2017</v>
      </c>
      <c r="H3" s="4">
        <v>2018</v>
      </c>
      <c r="I3" s="4">
        <v>2019</v>
      </c>
      <c r="J3" s="4">
        <v>2020</v>
      </c>
      <c r="K3" s="4">
        <v>2021</v>
      </c>
      <c r="L3" s="4">
        <v>2022</v>
      </c>
      <c r="M3" s="4">
        <v>2023</v>
      </c>
    </row>
    <row r="4" spans="1:13" ht="15.75" customHeight="1" x14ac:dyDescent="0.2">
      <c r="A4" s="7" t="s">
        <v>3</v>
      </c>
      <c r="B4" s="7"/>
      <c r="C4" s="7"/>
      <c r="D4" s="7"/>
      <c r="E4" s="7"/>
      <c r="F4" s="7"/>
      <c r="G4" s="7"/>
      <c r="H4" s="7"/>
      <c r="I4" s="7"/>
      <c r="J4" s="7"/>
      <c r="K4" s="7"/>
      <c r="L4" s="7"/>
      <c r="M4" s="7"/>
    </row>
    <row r="5" spans="1:13" ht="22.5" x14ac:dyDescent="0.2">
      <c r="A5" s="8" t="s">
        <v>4</v>
      </c>
      <c r="B5" s="9" t="s">
        <v>5</v>
      </c>
      <c r="C5" s="10">
        <v>36.111267844044498</v>
      </c>
      <c r="D5" s="10">
        <v>38.208531925788797</v>
      </c>
      <c r="E5" s="10">
        <v>38.568052653164898</v>
      </c>
      <c r="F5" s="10">
        <v>36</v>
      </c>
      <c r="G5" s="10">
        <v>36</v>
      </c>
      <c r="H5" s="10">
        <v>32</v>
      </c>
      <c r="I5" s="10">
        <v>33</v>
      </c>
      <c r="J5" s="10">
        <v>33</v>
      </c>
      <c r="K5" s="10">
        <v>33.573599999999999</v>
      </c>
      <c r="L5" s="10">
        <v>33.4026</v>
      </c>
      <c r="M5" s="10" t="s">
        <v>6</v>
      </c>
    </row>
    <row r="6" spans="1:13" ht="22.5" x14ac:dyDescent="0.2">
      <c r="A6" s="8" t="s">
        <v>7</v>
      </c>
      <c r="B6" s="9" t="s">
        <v>5</v>
      </c>
      <c r="C6" s="10">
        <v>144.82123041622</v>
      </c>
      <c r="D6" s="10">
        <v>128.01827707094199</v>
      </c>
      <c r="E6" s="10">
        <v>142.58734839755499</v>
      </c>
      <c r="F6" s="10">
        <v>159</v>
      </c>
      <c r="G6" s="10">
        <v>159</v>
      </c>
      <c r="H6" s="10">
        <v>147</v>
      </c>
      <c r="I6" s="10">
        <v>133</v>
      </c>
      <c r="J6" s="10">
        <v>127</v>
      </c>
      <c r="K6" s="10">
        <v>121.256</v>
      </c>
      <c r="L6" s="10">
        <v>116.92400000000001</v>
      </c>
      <c r="M6" s="10">
        <v>118.893</v>
      </c>
    </row>
    <row r="7" spans="1:13" ht="22.5" x14ac:dyDescent="0.2">
      <c r="A7" s="8" t="s">
        <v>8</v>
      </c>
      <c r="B7" s="9" t="s">
        <v>5</v>
      </c>
      <c r="C7" s="10" t="s">
        <v>6</v>
      </c>
      <c r="D7" s="10" t="s">
        <v>6</v>
      </c>
      <c r="E7" s="10" t="s">
        <v>6</v>
      </c>
      <c r="F7" s="10" t="s">
        <v>6</v>
      </c>
      <c r="G7" s="10" t="s">
        <v>6</v>
      </c>
      <c r="H7" s="10" t="s">
        <v>6</v>
      </c>
      <c r="I7" s="10" t="s">
        <v>6</v>
      </c>
      <c r="J7" s="10" t="s">
        <v>6</v>
      </c>
      <c r="K7" s="10" t="s">
        <v>6</v>
      </c>
      <c r="L7" s="10" t="s">
        <v>6</v>
      </c>
      <c r="M7" s="10" t="s">
        <v>6</v>
      </c>
    </row>
    <row r="8" spans="1:13" ht="22.5" x14ac:dyDescent="0.2">
      <c r="A8" s="8" t="s">
        <v>9</v>
      </c>
      <c r="B8" s="9" t="s">
        <v>5</v>
      </c>
      <c r="C8" s="10">
        <v>26.425066059999999</v>
      </c>
      <c r="D8" s="10">
        <v>27.608618580000002</v>
      </c>
      <c r="E8" s="10">
        <v>31.982501030000002</v>
      </c>
      <c r="F8" s="10">
        <v>29.4</v>
      </c>
      <c r="G8" s="10">
        <v>31.5</v>
      </c>
      <c r="H8" s="10">
        <v>33.6</v>
      </c>
      <c r="I8" s="10">
        <v>41.6</v>
      </c>
      <c r="J8" s="10">
        <v>43.8</v>
      </c>
      <c r="K8" s="10">
        <v>43.025500000000001</v>
      </c>
      <c r="L8" s="10">
        <v>46.744700000000002</v>
      </c>
      <c r="M8" s="10" t="s">
        <v>6</v>
      </c>
    </row>
    <row r="9" spans="1:13" ht="22.5" x14ac:dyDescent="0.2">
      <c r="A9" s="8" t="s">
        <v>10</v>
      </c>
      <c r="B9" s="9" t="s">
        <v>5</v>
      </c>
      <c r="C9" s="10">
        <v>5.9605412170000003</v>
      </c>
      <c r="D9" s="10">
        <v>20.106747550000001</v>
      </c>
      <c r="E9" s="10">
        <v>77.007206609999997</v>
      </c>
      <c r="F9" s="10">
        <v>89.4</v>
      </c>
      <c r="G9" s="10">
        <v>75</v>
      </c>
      <c r="H9" s="10">
        <v>72</v>
      </c>
      <c r="I9" s="10">
        <v>57.6</v>
      </c>
      <c r="J9" s="10">
        <v>57.9</v>
      </c>
      <c r="K9" s="10">
        <v>103.48399999999999</v>
      </c>
      <c r="L9" s="10">
        <v>119.371</v>
      </c>
      <c r="M9" s="10" t="s">
        <v>6</v>
      </c>
    </row>
    <row r="10" spans="1:13" s="11" customFormat="1" ht="14.25" customHeight="1" x14ac:dyDescent="0.2">
      <c r="A10" s="7" t="s">
        <v>11</v>
      </c>
      <c r="B10" s="7"/>
      <c r="C10" s="7"/>
      <c r="D10" s="7"/>
      <c r="E10" s="7"/>
      <c r="F10" s="7"/>
      <c r="G10" s="7"/>
      <c r="H10" s="7"/>
      <c r="I10" s="7"/>
      <c r="J10" s="7"/>
      <c r="K10" s="7"/>
      <c r="L10" s="7"/>
      <c r="M10" s="7"/>
    </row>
    <row r="11" spans="1:13" ht="15" customHeight="1" x14ac:dyDescent="0.2">
      <c r="A11" s="8" t="s">
        <v>12</v>
      </c>
      <c r="B11" s="12" t="s">
        <v>13</v>
      </c>
      <c r="C11" s="10">
        <v>64.599999999999994</v>
      </c>
      <c r="D11" s="10">
        <v>68</v>
      </c>
      <c r="E11" s="10">
        <v>75.7</v>
      </c>
      <c r="F11" s="10">
        <v>76.817674907629396</v>
      </c>
      <c r="G11" s="10">
        <v>80.710190808323006</v>
      </c>
      <c r="H11" s="13" t="s">
        <v>6</v>
      </c>
      <c r="I11" s="13" t="s">
        <v>6</v>
      </c>
      <c r="J11" s="13" t="s">
        <v>6</v>
      </c>
      <c r="K11" s="13" t="s">
        <v>6</v>
      </c>
      <c r="L11" s="13" t="s">
        <v>6</v>
      </c>
      <c r="M11" s="13" t="s">
        <v>6</v>
      </c>
    </row>
    <row r="12" spans="1:13" x14ac:dyDescent="0.2">
      <c r="A12" s="14" t="s">
        <v>14</v>
      </c>
      <c r="B12" s="12" t="s">
        <v>13</v>
      </c>
      <c r="C12" s="13" t="s">
        <v>6</v>
      </c>
      <c r="D12" s="13" t="s">
        <v>6</v>
      </c>
      <c r="E12" s="13" t="s">
        <v>6</v>
      </c>
      <c r="F12" s="13" t="s">
        <v>6</v>
      </c>
      <c r="G12" s="13" t="s">
        <v>6</v>
      </c>
      <c r="H12" s="13" t="s">
        <v>6</v>
      </c>
      <c r="I12" s="13" t="s">
        <v>6</v>
      </c>
      <c r="J12" s="13" t="s">
        <v>6</v>
      </c>
      <c r="K12" s="13" t="s">
        <v>6</v>
      </c>
      <c r="L12" s="13" t="s">
        <v>6</v>
      </c>
      <c r="M12" s="13" t="s">
        <v>6</v>
      </c>
    </row>
    <row r="13" spans="1:13" x14ac:dyDescent="0.2">
      <c r="A13" s="14" t="s">
        <v>15</v>
      </c>
      <c r="B13" s="12" t="s">
        <v>13</v>
      </c>
      <c r="C13" s="13" t="s">
        <v>6</v>
      </c>
      <c r="D13" s="13" t="s">
        <v>6</v>
      </c>
      <c r="E13" s="13" t="s">
        <v>6</v>
      </c>
      <c r="F13" s="13" t="s">
        <v>6</v>
      </c>
      <c r="G13" s="13" t="s">
        <v>6</v>
      </c>
      <c r="H13" s="13" t="s">
        <v>6</v>
      </c>
      <c r="I13" s="13" t="s">
        <v>6</v>
      </c>
      <c r="J13" s="13" t="s">
        <v>6</v>
      </c>
      <c r="K13" s="13" t="s">
        <v>6</v>
      </c>
      <c r="L13" s="13" t="s">
        <v>6</v>
      </c>
      <c r="M13" s="13" t="s">
        <v>6</v>
      </c>
    </row>
    <row r="14" spans="1:13" ht="22.5" x14ac:dyDescent="0.2">
      <c r="A14" s="14" t="s">
        <v>16</v>
      </c>
      <c r="B14" s="12" t="s">
        <v>13</v>
      </c>
      <c r="C14" s="13" t="s">
        <v>6</v>
      </c>
      <c r="D14" s="13" t="s">
        <v>6</v>
      </c>
      <c r="E14" s="13" t="s">
        <v>6</v>
      </c>
      <c r="F14" s="13" t="s">
        <v>6</v>
      </c>
      <c r="G14" s="13" t="s">
        <v>6</v>
      </c>
      <c r="H14" s="13" t="s">
        <v>6</v>
      </c>
      <c r="I14" s="13" t="s">
        <v>6</v>
      </c>
      <c r="J14" s="13" t="s">
        <v>6</v>
      </c>
      <c r="K14" s="13" t="s">
        <v>6</v>
      </c>
      <c r="L14" s="13" t="s">
        <v>6</v>
      </c>
      <c r="M14" s="13" t="s">
        <v>6</v>
      </c>
    </row>
    <row r="15" spans="1:13" ht="22.5" x14ac:dyDescent="0.2">
      <c r="A15" s="14" t="s">
        <v>17</v>
      </c>
      <c r="B15" s="12" t="s">
        <v>13</v>
      </c>
      <c r="C15" s="13" t="s">
        <v>6</v>
      </c>
      <c r="D15" s="13" t="s">
        <v>6</v>
      </c>
      <c r="E15" s="13" t="s">
        <v>6</v>
      </c>
      <c r="F15" s="13" t="s">
        <v>6</v>
      </c>
      <c r="G15" s="13" t="s">
        <v>6</v>
      </c>
      <c r="H15" s="13" t="s">
        <v>6</v>
      </c>
      <c r="I15" s="13" t="s">
        <v>6</v>
      </c>
      <c r="J15" s="13" t="s">
        <v>6</v>
      </c>
      <c r="K15" s="13" t="s">
        <v>6</v>
      </c>
      <c r="L15" s="13" t="s">
        <v>6</v>
      </c>
      <c r="M15" s="13" t="s">
        <v>6</v>
      </c>
    </row>
    <row r="16" spans="1:13" ht="22.5" x14ac:dyDescent="0.2">
      <c r="A16" s="14" t="s">
        <v>18</v>
      </c>
      <c r="B16" s="12" t="s">
        <v>13</v>
      </c>
      <c r="C16" s="13" t="s">
        <v>6</v>
      </c>
      <c r="D16" s="13" t="s">
        <v>6</v>
      </c>
      <c r="E16" s="13" t="s">
        <v>6</v>
      </c>
      <c r="F16" s="13" t="s">
        <v>6</v>
      </c>
      <c r="G16" s="13" t="s">
        <v>6</v>
      </c>
      <c r="H16" s="13" t="s">
        <v>6</v>
      </c>
      <c r="I16" s="13" t="s">
        <v>6</v>
      </c>
      <c r="J16" s="13" t="s">
        <v>6</v>
      </c>
      <c r="K16" s="13" t="s">
        <v>6</v>
      </c>
      <c r="L16" s="13" t="s">
        <v>6</v>
      </c>
      <c r="M16" s="13" t="s">
        <v>6</v>
      </c>
    </row>
    <row r="17" spans="1:13" x14ac:dyDescent="0.2">
      <c r="A17" s="14" t="s">
        <v>19</v>
      </c>
      <c r="B17" s="12" t="s">
        <v>13</v>
      </c>
      <c r="C17" s="13" t="s">
        <v>6</v>
      </c>
      <c r="D17" s="13" t="s">
        <v>6</v>
      </c>
      <c r="E17" s="13" t="s">
        <v>6</v>
      </c>
      <c r="F17" s="13" t="s">
        <v>6</v>
      </c>
      <c r="G17" s="13" t="s">
        <v>6</v>
      </c>
      <c r="H17" s="13" t="s">
        <v>6</v>
      </c>
      <c r="I17" s="13" t="s">
        <v>6</v>
      </c>
      <c r="J17" s="13" t="s">
        <v>6</v>
      </c>
      <c r="K17" s="13" t="s">
        <v>6</v>
      </c>
      <c r="L17" s="13" t="s">
        <v>6</v>
      </c>
      <c r="M17" s="13" t="s">
        <v>6</v>
      </c>
    </row>
    <row r="18" spans="1:13" x14ac:dyDescent="0.2">
      <c r="A18" s="14" t="s">
        <v>20</v>
      </c>
      <c r="B18" s="12" t="s">
        <v>13</v>
      </c>
      <c r="C18" s="13" t="s">
        <v>6</v>
      </c>
      <c r="D18" s="13" t="s">
        <v>6</v>
      </c>
      <c r="E18" s="13" t="s">
        <v>6</v>
      </c>
      <c r="F18" s="13" t="s">
        <v>6</v>
      </c>
      <c r="G18" s="13" t="s">
        <v>6</v>
      </c>
      <c r="H18" s="13" t="s">
        <v>6</v>
      </c>
      <c r="I18" s="13" t="s">
        <v>6</v>
      </c>
      <c r="J18" s="13" t="s">
        <v>6</v>
      </c>
      <c r="K18" s="13" t="s">
        <v>6</v>
      </c>
      <c r="L18" s="13" t="s">
        <v>6</v>
      </c>
      <c r="M18" s="13" t="s">
        <v>6</v>
      </c>
    </row>
    <row r="19" spans="1:13" s="11" customFormat="1" ht="14.25" customHeight="1" x14ac:dyDescent="0.2">
      <c r="A19" s="7" t="s">
        <v>21</v>
      </c>
      <c r="B19" s="7"/>
      <c r="C19" s="7"/>
      <c r="D19" s="7"/>
      <c r="E19" s="7"/>
      <c r="F19" s="7"/>
      <c r="G19" s="7"/>
      <c r="H19" s="7"/>
      <c r="I19" s="7"/>
      <c r="J19" s="7"/>
      <c r="K19" s="7"/>
      <c r="L19" s="7"/>
      <c r="M19" s="7"/>
    </row>
    <row r="20" spans="1:13" x14ac:dyDescent="0.2">
      <c r="A20" s="15" t="s">
        <v>22</v>
      </c>
      <c r="B20" s="16"/>
      <c r="C20" s="17"/>
      <c r="D20" s="17"/>
      <c r="E20" s="17"/>
      <c r="F20" s="17"/>
      <c r="G20" s="17"/>
      <c r="H20" s="17"/>
      <c r="I20" s="17"/>
      <c r="J20" s="17"/>
      <c r="K20" s="17"/>
      <c r="L20" s="17"/>
      <c r="M20" s="17"/>
    </row>
    <row r="21" spans="1:13" ht="22.5" x14ac:dyDescent="0.2">
      <c r="A21" s="18" t="s">
        <v>23</v>
      </c>
      <c r="B21" s="12" t="s">
        <v>24</v>
      </c>
      <c r="C21" s="10">
        <v>6.752550074813084</v>
      </c>
      <c r="D21" s="10">
        <v>8.6179596493979265</v>
      </c>
      <c r="E21" s="10">
        <v>9.2235464322748246</v>
      </c>
      <c r="F21" s="10">
        <v>7.2191650895954185</v>
      </c>
      <c r="G21" s="10">
        <v>6.6645152202342235</v>
      </c>
      <c r="H21" s="10">
        <v>6.2848803835556648</v>
      </c>
      <c r="I21" s="10">
        <v>6.0273822454418218</v>
      </c>
      <c r="J21" s="10">
        <v>8.2096450610910789</v>
      </c>
      <c r="K21" s="10">
        <v>7.6498355759835075</v>
      </c>
      <c r="L21" s="10">
        <v>6.9626904334226705</v>
      </c>
      <c r="M21" s="10">
        <v>6.8358809002079912</v>
      </c>
    </row>
    <row r="22" spans="1:13" x14ac:dyDescent="0.2">
      <c r="A22" s="18" t="s">
        <v>25</v>
      </c>
      <c r="B22" s="12" t="s">
        <v>26</v>
      </c>
      <c r="C22" s="19">
        <v>16.811081140753906</v>
      </c>
      <c r="D22" s="19">
        <v>23.14266884249319</v>
      </c>
      <c r="E22" s="19">
        <v>27.435609682881388</v>
      </c>
      <c r="F22" s="19">
        <v>24.097573069069508</v>
      </c>
      <c r="G22" s="19">
        <v>20.589858624935609</v>
      </c>
      <c r="H22" s="19">
        <v>21.013620997469101</v>
      </c>
      <c r="I22" s="19">
        <v>20.474808699244889</v>
      </c>
      <c r="J22" s="19">
        <v>22.353821779489202</v>
      </c>
      <c r="K22" s="19">
        <v>19.886049365782597</v>
      </c>
      <c r="L22" s="19">
        <v>22.701212565431405</v>
      </c>
      <c r="M22" s="19">
        <v>22.732335638012007</v>
      </c>
    </row>
    <row r="23" spans="1:13" x14ac:dyDescent="0.2">
      <c r="A23" s="20" t="s">
        <v>27</v>
      </c>
      <c r="B23" s="12" t="s">
        <v>26</v>
      </c>
      <c r="C23" s="10">
        <v>3.3369685333985002</v>
      </c>
      <c r="D23" s="10">
        <v>6.8744513773935996</v>
      </c>
      <c r="E23" s="10">
        <v>11.8770496599755</v>
      </c>
      <c r="F23" s="10">
        <v>10.902707786170202</v>
      </c>
      <c r="G23" s="10">
        <v>9.0674342399640988</v>
      </c>
      <c r="H23" s="10">
        <v>6.6020099757612005</v>
      </c>
      <c r="I23" s="10">
        <v>9.3081925362425988</v>
      </c>
      <c r="J23" s="10">
        <v>10.9819024032718</v>
      </c>
      <c r="K23" s="10">
        <v>7.7815180444001006</v>
      </c>
      <c r="L23" s="10">
        <v>6.492500296382099</v>
      </c>
      <c r="M23" s="10">
        <v>3.8472497527464005</v>
      </c>
    </row>
    <row r="24" spans="1:13" x14ac:dyDescent="0.2">
      <c r="A24" s="20" t="s">
        <v>28</v>
      </c>
      <c r="B24" s="12" t="s">
        <v>26</v>
      </c>
      <c r="C24" s="10">
        <v>4.3469018456863999</v>
      </c>
      <c r="D24" s="10">
        <v>5.0879460564933003</v>
      </c>
      <c r="E24" s="10">
        <v>4.5299391811674008</v>
      </c>
      <c r="F24" s="10">
        <v>4.3442327557629001</v>
      </c>
      <c r="G24" s="10">
        <v>3.7598627882815996</v>
      </c>
      <c r="H24" s="10">
        <v>5.2575761831592986</v>
      </c>
      <c r="I24" s="10">
        <v>3.7334119813991005</v>
      </c>
      <c r="J24" s="10">
        <v>4.5350996463773008</v>
      </c>
      <c r="K24" s="10">
        <v>4.1056706646955998</v>
      </c>
      <c r="L24" s="10">
        <v>3.6677128952464</v>
      </c>
      <c r="M24" s="10">
        <v>7.8565836508159004</v>
      </c>
    </row>
    <row r="25" spans="1:13" x14ac:dyDescent="0.2">
      <c r="A25" s="20" t="s">
        <v>29</v>
      </c>
      <c r="B25" s="12" t="s">
        <v>26</v>
      </c>
      <c r="C25" s="10">
        <v>5.1129116796757996</v>
      </c>
      <c r="D25" s="10">
        <v>5.1582248380663005</v>
      </c>
      <c r="E25" s="10">
        <v>4.3197464469158993</v>
      </c>
      <c r="F25" s="10">
        <v>4.8504567125013995</v>
      </c>
      <c r="G25" s="10">
        <v>3.5522656032863993</v>
      </c>
      <c r="H25" s="10">
        <v>4.4802982011788002</v>
      </c>
      <c r="I25" s="10">
        <v>3.6952732676860007</v>
      </c>
      <c r="J25" s="10">
        <v>3.2205082091181993</v>
      </c>
      <c r="K25" s="10">
        <v>4.9585419896012004</v>
      </c>
      <c r="L25" s="10">
        <v>7.6879002528328</v>
      </c>
      <c r="M25" s="10">
        <v>5.7724999645312991</v>
      </c>
    </row>
    <row r="26" spans="1:13" x14ac:dyDescent="0.2">
      <c r="A26" s="20" t="s">
        <v>30</v>
      </c>
      <c r="B26" s="12" t="s">
        <v>26</v>
      </c>
      <c r="C26" s="10">
        <v>2.6948445014491003</v>
      </c>
      <c r="D26" s="10">
        <v>2.5392035756087004</v>
      </c>
      <c r="E26" s="10">
        <v>2.5367069262535002</v>
      </c>
      <c r="F26" s="10">
        <v>2.5343044693967003</v>
      </c>
      <c r="G26" s="10">
        <v>2.5617132345804996</v>
      </c>
      <c r="H26" s="10">
        <v>2.9613033275826002</v>
      </c>
      <c r="I26" s="10">
        <v>2.4063241677475</v>
      </c>
      <c r="J26" s="10">
        <v>2.3782555661865001</v>
      </c>
      <c r="K26" s="10">
        <v>2.1509209972250005</v>
      </c>
      <c r="L26" s="10">
        <v>3.0809104153828</v>
      </c>
      <c r="M26" s="10">
        <v>3.2805603268438004</v>
      </c>
    </row>
    <row r="27" spans="1:13" x14ac:dyDescent="0.2">
      <c r="A27" s="20" t="s">
        <v>31</v>
      </c>
      <c r="B27" s="12" t="s">
        <v>26</v>
      </c>
      <c r="C27" s="10">
        <v>1.3194545805441003</v>
      </c>
      <c r="D27" s="10">
        <v>3.4828429949313002</v>
      </c>
      <c r="E27" s="10">
        <v>4.1721674685691008</v>
      </c>
      <c r="F27" s="10">
        <v>1.4658713452382999</v>
      </c>
      <c r="G27" s="10">
        <v>1.6665194149603999</v>
      </c>
      <c r="H27" s="10">
        <v>1.7358289382433998</v>
      </c>
      <c r="I27" s="10">
        <v>1.3524073957393998</v>
      </c>
      <c r="J27" s="10">
        <v>1.2380559545354002</v>
      </c>
      <c r="K27" s="10">
        <v>0.88939766986070024</v>
      </c>
      <c r="L27" s="10">
        <v>1.7721887055872998</v>
      </c>
      <c r="M27" s="10">
        <v>1.9754419430746004</v>
      </c>
    </row>
    <row r="28" spans="1:13" x14ac:dyDescent="0.2">
      <c r="A28" s="15" t="s">
        <v>32</v>
      </c>
      <c r="B28" s="12"/>
      <c r="C28" s="10"/>
      <c r="D28" s="10"/>
      <c r="E28" s="10"/>
      <c r="F28" s="10"/>
      <c r="G28" s="10"/>
      <c r="H28" s="10"/>
      <c r="I28" s="10"/>
      <c r="J28" s="10"/>
      <c r="K28" s="10"/>
      <c r="L28" s="10"/>
      <c r="M28" s="10"/>
    </row>
    <row r="29" spans="1:13" ht="22.5" x14ac:dyDescent="0.2">
      <c r="A29" s="18" t="s">
        <v>33</v>
      </c>
      <c r="B29" s="12" t="s">
        <v>34</v>
      </c>
      <c r="C29" s="10">
        <v>40.408212056098186</v>
      </c>
      <c r="D29" s="10">
        <v>35.841662561866187</v>
      </c>
      <c r="E29" s="10">
        <v>27.820854127457995</v>
      </c>
      <c r="F29" s="10">
        <v>37.51299722135942</v>
      </c>
      <c r="G29" s="10">
        <v>34.538947522210627</v>
      </c>
      <c r="H29" s="10">
        <v>27.667972933228903</v>
      </c>
      <c r="I29" s="10">
        <v>57.701622963841061</v>
      </c>
      <c r="J29" s="10">
        <v>72.315687382269431</v>
      </c>
      <c r="K29" s="10">
        <v>56.461846292882441</v>
      </c>
      <c r="L29" s="10">
        <v>29.484670797853596</v>
      </c>
      <c r="M29" s="10">
        <v>1.9684677778202442</v>
      </c>
    </row>
    <row r="30" spans="1:13" ht="15" customHeight="1" x14ac:dyDescent="0.2">
      <c r="A30" s="18" t="s">
        <v>33</v>
      </c>
      <c r="B30" s="12" t="s">
        <v>26</v>
      </c>
      <c r="C30" s="10">
        <v>14.074180259138998</v>
      </c>
      <c r="D30" s="10">
        <v>12.042081787535801</v>
      </c>
      <c r="E30" s="10">
        <v>7.0898759249317989</v>
      </c>
      <c r="F30" s="10">
        <v>9.7023616013324006</v>
      </c>
      <c r="G30" s="10">
        <v>7.9074233221984001</v>
      </c>
      <c r="H30" s="10">
        <v>6.1086626135534994</v>
      </c>
      <c r="I30" s="10">
        <v>15.291333419762399</v>
      </c>
      <c r="J30" s="10">
        <v>17.485395903475499</v>
      </c>
      <c r="K30" s="10">
        <v>13.7065383452998</v>
      </c>
      <c r="L30" s="10">
        <v>5.8023656161470996</v>
      </c>
      <c r="M30" s="10">
        <v>0.28584596970929999</v>
      </c>
    </row>
    <row r="31" spans="1:13" ht="15" customHeight="1" x14ac:dyDescent="0.2">
      <c r="A31" s="18" t="s">
        <v>35</v>
      </c>
      <c r="B31" s="12" t="s">
        <v>26</v>
      </c>
      <c r="C31" s="10">
        <v>14.208053758598696</v>
      </c>
      <c r="D31" s="10">
        <v>12.198567042161502</v>
      </c>
      <c r="E31" s="10">
        <v>7.8391835608086016</v>
      </c>
      <c r="F31" s="10">
        <v>11.740534766860902</v>
      </c>
      <c r="G31" s="10">
        <v>9.1413563253011993</v>
      </c>
      <c r="H31" s="10">
        <v>6.3076803441651998</v>
      </c>
      <c r="I31" s="10">
        <v>17.241834110000497</v>
      </c>
      <c r="J31" s="10">
        <v>19.9001739183247</v>
      </c>
      <c r="K31" s="10">
        <v>15.865176608881598</v>
      </c>
      <c r="L31" s="10">
        <v>6.0833975240037974</v>
      </c>
      <c r="M31" s="10">
        <v>1.1673464326524001</v>
      </c>
    </row>
    <row r="32" spans="1:13" ht="24.75" customHeight="1" x14ac:dyDescent="0.2">
      <c r="A32" s="18" t="s">
        <v>35</v>
      </c>
      <c r="B32" s="12" t="s">
        <v>36</v>
      </c>
      <c r="C32" s="10">
        <v>34.35548350565503</v>
      </c>
      <c r="D32" s="10">
        <v>30.323573237947453</v>
      </c>
      <c r="E32" s="10">
        <v>23.364525424096449</v>
      </c>
      <c r="F32" s="10">
        <v>31.076058144152729</v>
      </c>
      <c r="G32" s="10">
        <v>27.071818326664353</v>
      </c>
      <c r="H32" s="10">
        <v>18.654361333491259</v>
      </c>
      <c r="I32" s="10">
        <v>42.206836368896624</v>
      </c>
      <c r="J32" s="10">
        <v>55.9253230862682</v>
      </c>
      <c r="K32" s="10">
        <v>46.343625375686187</v>
      </c>
      <c r="L32" s="10">
        <v>20.644609736844739</v>
      </c>
      <c r="M32" s="10">
        <v>4.6072126854391504</v>
      </c>
    </row>
    <row r="33" spans="1:18" s="11" customFormat="1" ht="14.25" customHeight="1" x14ac:dyDescent="0.2">
      <c r="A33" s="7" t="s">
        <v>37</v>
      </c>
      <c r="B33" s="7"/>
      <c r="C33" s="7"/>
      <c r="D33" s="7"/>
      <c r="E33" s="7"/>
      <c r="F33" s="7"/>
      <c r="G33" s="7"/>
      <c r="H33" s="7"/>
      <c r="I33" s="7"/>
      <c r="J33" s="7"/>
      <c r="K33" s="7"/>
      <c r="L33" s="7"/>
      <c r="M33" s="7"/>
    </row>
    <row r="34" spans="1:18" x14ac:dyDescent="0.2">
      <c r="A34" s="15" t="s">
        <v>22</v>
      </c>
      <c r="B34" s="12"/>
      <c r="C34" s="10"/>
      <c r="D34" s="10"/>
      <c r="E34" s="10"/>
      <c r="F34" s="10"/>
      <c r="G34" s="10"/>
      <c r="H34" s="10"/>
      <c r="I34" s="10"/>
      <c r="J34" s="10"/>
      <c r="K34" s="10"/>
      <c r="L34" s="10"/>
      <c r="M34" s="10"/>
    </row>
    <row r="35" spans="1:18" x14ac:dyDescent="0.2">
      <c r="A35" s="18" t="s">
        <v>38</v>
      </c>
      <c r="B35" s="12" t="s">
        <v>26</v>
      </c>
      <c r="C35" s="10">
        <v>2.943664074074074</v>
      </c>
      <c r="D35" s="10">
        <v>6.0629833323651861</v>
      </c>
      <c r="E35" s="10">
        <v>7.536549348518518</v>
      </c>
      <c r="F35" s="10">
        <v>7.7491395170370367</v>
      </c>
      <c r="G35" s="10">
        <v>8.007407407407408</v>
      </c>
      <c r="H35" s="10">
        <v>8.674074074074074</v>
      </c>
      <c r="I35" s="10">
        <v>7.3814814814814813</v>
      </c>
      <c r="J35" s="10">
        <v>7.9333333333333336</v>
      </c>
      <c r="K35" s="10">
        <v>9.0629629629629616</v>
      </c>
      <c r="L35" s="10">
        <v>11.362962962962962</v>
      </c>
      <c r="M35" s="10">
        <v>12.248148148148147</v>
      </c>
    </row>
    <row r="36" spans="1:18" ht="22.5" x14ac:dyDescent="0.2">
      <c r="A36" s="18" t="s">
        <v>39</v>
      </c>
      <c r="B36" s="12" t="s">
        <v>40</v>
      </c>
      <c r="C36" s="10">
        <v>2.306145118021206</v>
      </c>
      <c r="D36" s="10">
        <v>2.8236541807970754</v>
      </c>
      <c r="E36" s="10">
        <v>3.4886158163099616</v>
      </c>
      <c r="F36" s="10">
        <v>3.5040136630340788</v>
      </c>
      <c r="G36" s="10">
        <v>3.8152716748725015</v>
      </c>
      <c r="H36" s="10">
        <v>3.8147050200345314</v>
      </c>
      <c r="I36" s="10">
        <v>2.9383145603585543</v>
      </c>
      <c r="J36" s="10">
        <v>5.110220440881764</v>
      </c>
      <c r="K36" s="10">
        <v>5.9630568281508918</v>
      </c>
      <c r="L36" s="10">
        <v>4.9136743649700509</v>
      </c>
      <c r="M36" s="10">
        <v>4.8324638697704323</v>
      </c>
    </row>
    <row r="37" spans="1:18" x14ac:dyDescent="0.2">
      <c r="A37" s="15" t="s">
        <v>32</v>
      </c>
      <c r="B37" s="12"/>
      <c r="C37" s="10"/>
      <c r="D37" s="10"/>
      <c r="E37" s="10"/>
      <c r="F37" s="10"/>
      <c r="G37" s="10"/>
      <c r="H37" s="10"/>
      <c r="I37" s="10"/>
      <c r="J37" s="10"/>
      <c r="K37" s="10"/>
      <c r="L37" s="10"/>
      <c r="M37" s="10"/>
    </row>
    <row r="38" spans="1:18" x14ac:dyDescent="0.2">
      <c r="A38" s="18" t="s">
        <v>41</v>
      </c>
      <c r="B38" s="12" t="s">
        <v>26</v>
      </c>
      <c r="C38" s="10">
        <v>6.2853929629629626</v>
      </c>
      <c r="D38" s="10">
        <v>6.3813256614814806</v>
      </c>
      <c r="E38" s="10">
        <v>5.1466512022222215</v>
      </c>
      <c r="F38" s="10">
        <v>4.4596512022222212</v>
      </c>
      <c r="G38" s="10">
        <v>4.4592592592592588</v>
      </c>
      <c r="H38" s="10">
        <v>3.9703703703703703</v>
      </c>
      <c r="I38" s="10">
        <v>3.9666666666666668</v>
      </c>
      <c r="J38" s="10">
        <v>3.8481481481481481</v>
      </c>
      <c r="K38" s="10">
        <v>3.8592592592592592</v>
      </c>
      <c r="L38" s="10">
        <v>3.9703703703703703</v>
      </c>
      <c r="M38" s="10">
        <v>4.0481481481481474</v>
      </c>
    </row>
    <row r="39" spans="1:18" ht="22.5" x14ac:dyDescent="0.2">
      <c r="A39" s="18" t="s">
        <v>42</v>
      </c>
      <c r="B39" s="12" t="s">
        <v>43</v>
      </c>
      <c r="C39" s="10">
        <v>2.4869707265231571</v>
      </c>
      <c r="D39" s="10">
        <v>1.2071928984063318</v>
      </c>
      <c r="E39" s="10">
        <v>1.03726912710789</v>
      </c>
      <c r="F39" s="10">
        <v>0.93132431080003419</v>
      </c>
      <c r="G39" s="10">
        <v>0.93667340905554675</v>
      </c>
      <c r="H39" s="10">
        <v>0.71304567616285641</v>
      </c>
      <c r="I39" s="10">
        <v>0.76444304863599388</v>
      </c>
      <c r="J39" s="10">
        <v>1.1784454501117199</v>
      </c>
      <c r="K39" s="10">
        <v>1.0722481194496754</v>
      </c>
      <c r="L39" s="10">
        <v>0.7763277957215069</v>
      </c>
      <c r="M39" s="10">
        <v>0.74039451579688931</v>
      </c>
    </row>
    <row r="40" spans="1:18" s="11" customFormat="1" ht="14.25" customHeight="1" x14ac:dyDescent="0.2">
      <c r="A40" s="7" t="s">
        <v>44</v>
      </c>
      <c r="B40" s="7"/>
      <c r="C40" s="7"/>
      <c r="D40" s="7"/>
      <c r="E40" s="7"/>
      <c r="F40" s="7"/>
      <c r="G40" s="7"/>
      <c r="H40" s="7"/>
      <c r="I40" s="7"/>
      <c r="J40" s="7"/>
      <c r="K40" s="7"/>
      <c r="L40" s="7"/>
      <c r="M40" s="7"/>
    </row>
    <row r="41" spans="1:18" ht="22.5" x14ac:dyDescent="0.2">
      <c r="A41" s="21" t="s">
        <v>45</v>
      </c>
      <c r="B41" s="22" t="s">
        <v>46</v>
      </c>
      <c r="C41" s="13" t="s">
        <v>6</v>
      </c>
      <c r="D41" s="13" t="s">
        <v>6</v>
      </c>
      <c r="E41" s="13" t="s">
        <v>6</v>
      </c>
      <c r="F41" s="13" t="s">
        <v>6</v>
      </c>
      <c r="G41" s="13" t="s">
        <v>6</v>
      </c>
      <c r="H41" s="13" t="s">
        <v>6</v>
      </c>
      <c r="I41" s="13" t="s">
        <v>6</v>
      </c>
      <c r="J41" s="13" t="s">
        <v>6</v>
      </c>
      <c r="K41" s="13" t="s">
        <v>6</v>
      </c>
      <c r="L41" s="13" t="s">
        <v>6</v>
      </c>
      <c r="M41" s="13" t="s">
        <v>6</v>
      </c>
    </row>
    <row r="42" spans="1:18" x14ac:dyDescent="0.2">
      <c r="A42" s="21" t="s">
        <v>45</v>
      </c>
      <c r="B42" s="22" t="s">
        <v>47</v>
      </c>
      <c r="C42" s="10" t="s">
        <v>6</v>
      </c>
      <c r="D42" s="10" t="s">
        <v>6</v>
      </c>
      <c r="E42" s="10" t="s">
        <v>6</v>
      </c>
      <c r="F42" s="10" t="s">
        <v>6</v>
      </c>
      <c r="G42" s="10" t="s">
        <v>6</v>
      </c>
      <c r="H42" s="10" t="s">
        <v>6</v>
      </c>
      <c r="I42" s="10" t="s">
        <v>6</v>
      </c>
      <c r="J42" s="10" t="s">
        <v>6</v>
      </c>
      <c r="K42" s="10" t="s">
        <v>6</v>
      </c>
      <c r="L42" s="10" t="s">
        <v>6</v>
      </c>
      <c r="M42" s="10" t="s">
        <v>6</v>
      </c>
    </row>
    <row r="43" spans="1:18" x14ac:dyDescent="0.2">
      <c r="A43" s="23" t="s">
        <v>48</v>
      </c>
      <c r="B43" s="22" t="s">
        <v>47</v>
      </c>
      <c r="C43" s="10" t="s">
        <v>6</v>
      </c>
      <c r="D43" s="10" t="s">
        <v>6</v>
      </c>
      <c r="E43" s="10" t="s">
        <v>6</v>
      </c>
      <c r="F43" s="10" t="s">
        <v>6</v>
      </c>
      <c r="G43" s="10" t="s">
        <v>6</v>
      </c>
      <c r="H43" s="10" t="s">
        <v>6</v>
      </c>
      <c r="I43" s="10" t="s">
        <v>6</v>
      </c>
      <c r="J43" s="10" t="s">
        <v>6</v>
      </c>
      <c r="K43" s="10" t="s">
        <v>6</v>
      </c>
      <c r="L43" s="10" t="s">
        <v>6</v>
      </c>
      <c r="M43" s="10" t="s">
        <v>6</v>
      </c>
    </row>
    <row r="44" spans="1:18" ht="20.25" customHeight="1" x14ac:dyDescent="0.2">
      <c r="A44" s="23" t="s">
        <v>49</v>
      </c>
      <c r="B44" s="22" t="s">
        <v>47</v>
      </c>
      <c r="C44" s="10">
        <v>149</v>
      </c>
      <c r="D44" s="10">
        <v>128</v>
      </c>
      <c r="E44" s="10">
        <v>125</v>
      </c>
      <c r="F44" s="10">
        <v>133</v>
      </c>
      <c r="G44" s="10">
        <v>136</v>
      </c>
      <c r="H44" s="10">
        <v>143</v>
      </c>
      <c r="I44" s="10">
        <v>150</v>
      </c>
      <c r="J44" s="10">
        <v>155</v>
      </c>
      <c r="K44" s="10">
        <v>140</v>
      </c>
      <c r="L44" s="10">
        <v>154</v>
      </c>
      <c r="M44" s="10">
        <v>159</v>
      </c>
    </row>
    <row r="45" spans="1:18" s="11" customFormat="1" ht="14.25" customHeight="1" x14ac:dyDescent="0.2">
      <c r="A45" s="7" t="s">
        <v>50</v>
      </c>
      <c r="B45" s="7"/>
      <c r="C45" s="7"/>
      <c r="D45" s="7"/>
      <c r="E45" s="7"/>
      <c r="F45" s="7"/>
      <c r="G45" s="7"/>
      <c r="H45" s="7"/>
      <c r="I45" s="7"/>
      <c r="J45" s="7"/>
      <c r="K45" s="7"/>
      <c r="L45" s="7"/>
      <c r="M45" s="7"/>
    </row>
    <row r="46" spans="1:18" ht="15.75" customHeight="1" x14ac:dyDescent="0.2">
      <c r="A46" s="21" t="s">
        <v>51</v>
      </c>
      <c r="B46" s="16" t="s">
        <v>52</v>
      </c>
      <c r="C46" s="10">
        <v>3.7384324914698888</v>
      </c>
      <c r="D46" s="10">
        <v>3.6253424258320219</v>
      </c>
      <c r="E46" s="10">
        <v>4.1463329682620156</v>
      </c>
      <c r="F46" s="10">
        <v>3.8616242131890113</v>
      </c>
      <c r="G46" s="10">
        <v>3.7325158612677116</v>
      </c>
      <c r="H46" s="10">
        <v>3.6794741641860389</v>
      </c>
      <c r="I46" s="10">
        <v>3.6667435586267767</v>
      </c>
      <c r="J46" s="10">
        <v>4.8525301790420636</v>
      </c>
      <c r="K46" s="10">
        <v>5.0529139318458203</v>
      </c>
      <c r="L46" s="10">
        <v>4.4217430354811196</v>
      </c>
      <c r="M46" s="10">
        <v>4.1844051086712968</v>
      </c>
    </row>
    <row r="47" spans="1:18" s="11" customFormat="1" ht="14.25" customHeight="1" x14ac:dyDescent="0.2">
      <c r="A47" s="7" t="s">
        <v>53</v>
      </c>
      <c r="B47" s="7"/>
      <c r="C47" s="7"/>
      <c r="D47" s="7"/>
      <c r="E47" s="7"/>
      <c r="F47" s="7"/>
      <c r="G47" s="7"/>
      <c r="H47" s="7"/>
      <c r="I47" s="7"/>
      <c r="J47" s="7"/>
      <c r="K47" s="7"/>
      <c r="L47" s="7"/>
      <c r="M47" s="7"/>
    </row>
    <row r="48" spans="1:18" x14ac:dyDescent="0.2">
      <c r="A48" s="21" t="s">
        <v>54</v>
      </c>
      <c r="B48" s="16" t="s">
        <v>55</v>
      </c>
      <c r="C48" s="13">
        <f>120/2.7</f>
        <v>44.444444444444443</v>
      </c>
      <c r="D48" s="10">
        <f>125/2.7</f>
        <v>46.296296296296291</v>
      </c>
      <c r="E48" s="10">
        <f>133/2.7</f>
        <v>49.25925925925926</v>
      </c>
      <c r="F48" s="10">
        <f>140/2.7</f>
        <v>51.851851851851848</v>
      </c>
      <c r="G48" s="10">
        <f>134/2.7</f>
        <v>49.629629629629626</v>
      </c>
      <c r="H48" s="10">
        <f>132/2.7</f>
        <v>48.888888888888886</v>
      </c>
      <c r="I48" s="10">
        <f>122/2.7</f>
        <v>45.185185185185183</v>
      </c>
      <c r="J48" s="10">
        <f>120/2.7</f>
        <v>44.444444444444443</v>
      </c>
      <c r="K48" s="10">
        <f>108/2.7</f>
        <v>40</v>
      </c>
      <c r="L48" s="10">
        <f>99/2.7</f>
        <v>36.666666666666664</v>
      </c>
      <c r="M48" s="10">
        <f>111/2.7</f>
        <v>41.111111111111107</v>
      </c>
      <c r="N48" s="24"/>
      <c r="O48" s="24"/>
      <c r="P48" s="24"/>
      <c r="Q48" s="24"/>
      <c r="R48" s="24"/>
    </row>
    <row r="49" spans="1:18" ht="16.5" customHeight="1" x14ac:dyDescent="0.2">
      <c r="A49" s="21" t="s">
        <v>56</v>
      </c>
      <c r="B49" s="16" t="s">
        <v>52</v>
      </c>
      <c r="C49" s="10">
        <v>5.0799671495457668</v>
      </c>
      <c r="D49" s="10">
        <v>4.8571040003108541</v>
      </c>
      <c r="E49" s="10">
        <v>5.1471185810980788</v>
      </c>
      <c r="F49" s="10">
        <v>5.1473616095064418</v>
      </c>
      <c r="G49" s="10">
        <v>4.6892661298506786</v>
      </c>
      <c r="H49" s="10">
        <v>4.5425606965259737</v>
      </c>
      <c r="I49" s="10">
        <v>4.0786170145192084</v>
      </c>
      <c r="J49" s="10">
        <v>5.0280944778952392</v>
      </c>
      <c r="K49" s="10">
        <v>4.6574609937641771</v>
      </c>
      <c r="L49" s="10">
        <v>3.7360464326417242</v>
      </c>
      <c r="M49" s="10">
        <v>3.8861192023302711</v>
      </c>
    </row>
    <row r="50" spans="1:18" s="11" customFormat="1" ht="14.25" customHeight="1" x14ac:dyDescent="0.2">
      <c r="A50" s="7" t="s">
        <v>57</v>
      </c>
      <c r="B50" s="7"/>
      <c r="C50" s="7"/>
      <c r="D50" s="7"/>
      <c r="E50" s="7"/>
      <c r="F50" s="7"/>
      <c r="G50" s="7"/>
      <c r="H50" s="7"/>
      <c r="I50" s="7"/>
      <c r="J50" s="7"/>
      <c r="K50" s="7"/>
      <c r="L50" s="7"/>
      <c r="M50" s="7"/>
    </row>
    <row r="51" spans="1:18" x14ac:dyDescent="0.2">
      <c r="A51" s="21" t="s">
        <v>58</v>
      </c>
      <c r="B51" s="16" t="s">
        <v>55</v>
      </c>
      <c r="C51" s="13">
        <f>19/2.7</f>
        <v>7.0370370370370363</v>
      </c>
      <c r="D51" s="10">
        <f>6/2.7</f>
        <v>2.2222222222222219</v>
      </c>
      <c r="E51" s="10">
        <f>27/2.7</f>
        <v>10</v>
      </c>
      <c r="F51" s="10">
        <f>27/2.7</f>
        <v>10</v>
      </c>
      <c r="G51" s="10">
        <f>14/2.7</f>
        <v>5.1851851851851851</v>
      </c>
      <c r="H51" s="10">
        <f>25/2.7</f>
        <v>9.2592592592592595</v>
      </c>
      <c r="I51" s="10">
        <f>13/2.7</f>
        <v>4.8148148148148149</v>
      </c>
      <c r="J51" s="10">
        <f>19/2.7</f>
        <v>7.0370370370370363</v>
      </c>
      <c r="K51" s="10">
        <f>8/2.7</f>
        <v>2.9629629629629628</v>
      </c>
      <c r="L51" s="10">
        <f>13/2.7</f>
        <v>4.8148148148148149</v>
      </c>
      <c r="M51" s="10">
        <f>21/2.7</f>
        <v>7.7777777777777777</v>
      </c>
      <c r="N51" s="24"/>
      <c r="O51" s="24"/>
      <c r="P51" s="24"/>
      <c r="Q51" s="24"/>
      <c r="R51" s="24"/>
    </row>
    <row r="52" spans="1:18" ht="15" thickBot="1" x14ac:dyDescent="0.25">
      <c r="A52" s="25" t="s">
        <v>59</v>
      </c>
      <c r="B52" s="26" t="s">
        <v>55</v>
      </c>
      <c r="C52" s="27" t="s">
        <v>6</v>
      </c>
      <c r="D52" s="27" t="s">
        <v>6</v>
      </c>
      <c r="E52" s="27" t="s">
        <v>6</v>
      </c>
      <c r="F52" s="27" t="s">
        <v>6</v>
      </c>
      <c r="G52" s="27" t="s">
        <v>6</v>
      </c>
      <c r="H52" s="27" t="s">
        <v>6</v>
      </c>
      <c r="I52" s="27" t="s">
        <v>6</v>
      </c>
      <c r="J52" s="27" t="s">
        <v>6</v>
      </c>
      <c r="K52" s="27" t="s">
        <v>6</v>
      </c>
      <c r="L52" s="27" t="s">
        <v>6</v>
      </c>
      <c r="M52" s="27" t="s">
        <v>6</v>
      </c>
    </row>
    <row r="53" spans="1:18" ht="63.75" customHeight="1" thickTop="1" x14ac:dyDescent="0.2">
      <c r="A53" s="28" t="s">
        <v>60</v>
      </c>
      <c r="B53" s="28"/>
      <c r="C53" s="28"/>
      <c r="D53" s="28"/>
      <c r="E53" s="28"/>
      <c r="F53" s="28"/>
      <c r="G53" s="28"/>
      <c r="H53" s="28"/>
      <c r="I53" s="28"/>
      <c r="J53" s="28"/>
      <c r="K53" s="28"/>
      <c r="L53" s="28"/>
      <c r="M53" s="28"/>
    </row>
  </sheetData>
  <mergeCells count="11">
    <mergeCell ref="A40:M40"/>
    <mergeCell ref="A45:M45"/>
    <mergeCell ref="A47:M47"/>
    <mergeCell ref="A50:M50"/>
    <mergeCell ref="A53:M53"/>
    <mergeCell ref="A1:L1"/>
    <mergeCell ref="A2:B2"/>
    <mergeCell ref="A4:M4"/>
    <mergeCell ref="A10:M10"/>
    <mergeCell ref="A19:M19"/>
    <mergeCell ref="A33:M33"/>
  </mergeCells>
  <printOptions horizontalCentered="1" gridLines="1"/>
  <pageMargins left="0.25" right="0.25" top="0.5" bottom="0.5" header="0.5" footer="0.25"/>
  <pageSetup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KN</vt:lpstr>
      <vt:lpstr>KN!Print_Area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Ramotar</dc:creator>
  <cp:lastModifiedBy>Marissa Ramotar</cp:lastModifiedBy>
  <dcterms:created xsi:type="dcterms:W3CDTF">2025-07-25T18:13:38Z</dcterms:created>
  <dcterms:modified xsi:type="dcterms:W3CDTF">2025-07-25T18:15:14Z</dcterms:modified>
</cp:coreProperties>
</file>