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60" documentId="8_{A174FB7B-5849-4576-835F-F0271B2644F0}" xr6:coauthVersionLast="47" xr6:coauthVersionMax="47" xr10:uidLastSave="{C79613D4-1977-42F7-9F17-65297A63D8FF}"/>
  <bookViews>
    <workbookView xWindow="-108" yWindow="-108" windowWidth="23256" windowHeight="12456" firstSheet="1" activeTab="1" xr2:uid="{B0145D9E-83E0-4168-87CC-7D731A59BD59}"/>
  </bookViews>
  <sheets>
    <sheet name="Weights" sheetId="4" r:id="rId1"/>
    <sheet name="Monthly CPI data" sheetId="2" r:id="rId2"/>
  </sheets>
  <definedNames>
    <definedName name="_xlnm._FilterDatabase" localSheetId="1" hidden="1">'Monthly CPI data'!$B$7:$K$8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2" l="1"/>
  <c r="P45" i="2" s="1"/>
  <c r="Q45" i="2"/>
  <c r="O46" i="2"/>
  <c r="Q46" i="2" s="1"/>
  <c r="O9" i="2"/>
  <c r="O21" i="2"/>
  <c r="O43" i="2"/>
  <c r="O33" i="2"/>
  <c r="O34" i="2"/>
  <c r="O35" i="2"/>
  <c r="O36" i="2"/>
  <c r="O37" i="2"/>
  <c r="O38" i="2"/>
  <c r="O39" i="2"/>
  <c r="O40" i="2"/>
  <c r="O41" i="2"/>
  <c r="O42" i="2"/>
  <c r="O44" i="2"/>
  <c r="O8" i="2"/>
  <c r="C17" i="4"/>
  <c r="P46" i="2" l="1"/>
  <c r="P42" i="2"/>
  <c r="P41" i="2"/>
  <c r="P37" i="2"/>
  <c r="P38" i="2"/>
  <c r="P40" i="2"/>
  <c r="P36" i="2"/>
  <c r="P44" i="2"/>
  <c r="P39" i="2"/>
  <c r="P43" i="2"/>
  <c r="P34" i="2"/>
  <c r="P35" i="2"/>
  <c r="O30" i="2"/>
  <c r="O25" i="2"/>
  <c r="O32" i="2"/>
  <c r="O31" i="2"/>
  <c r="O29" i="2"/>
  <c r="O28" i="2"/>
  <c r="O27" i="2"/>
  <c r="O26" i="2"/>
  <c r="O24" i="2"/>
  <c r="O23" i="2"/>
  <c r="Q33" i="2"/>
  <c r="O22" i="2"/>
  <c r="O12" i="2"/>
  <c r="Q21" i="2"/>
  <c r="O11" i="2"/>
  <c r="O17" i="2"/>
  <c r="O18" i="2"/>
  <c r="O13" i="2"/>
  <c r="O19" i="2"/>
  <c r="O14" i="2"/>
  <c r="O20" i="2"/>
  <c r="O15" i="2"/>
  <c r="O10" i="2"/>
  <c r="P10" i="2" s="1"/>
  <c r="O16" i="2"/>
  <c r="P15" i="2" l="1"/>
  <c r="P19" i="2"/>
  <c r="P12" i="2"/>
  <c r="P20" i="2"/>
  <c r="P14" i="2"/>
  <c r="P18" i="2"/>
  <c r="P22" i="2"/>
  <c r="Q22" i="2"/>
  <c r="Q34" i="2"/>
  <c r="P26" i="2"/>
  <c r="Q26" i="2"/>
  <c r="Q38" i="2"/>
  <c r="P30" i="2"/>
  <c r="Q30" i="2"/>
  <c r="Q42" i="2"/>
  <c r="P23" i="2"/>
  <c r="Q23" i="2"/>
  <c r="Q35" i="2"/>
  <c r="P27" i="2"/>
  <c r="Q27" i="2"/>
  <c r="Q39" i="2"/>
  <c r="P13" i="2"/>
  <c r="P31" i="2"/>
  <c r="Q31" i="2"/>
  <c r="Q43" i="2"/>
  <c r="P24" i="2"/>
  <c r="Q24" i="2"/>
  <c r="Q36" i="2"/>
  <c r="P28" i="2"/>
  <c r="Q28" i="2"/>
  <c r="Q40" i="2"/>
  <c r="P17" i="2"/>
  <c r="P32" i="2"/>
  <c r="Q32" i="2"/>
  <c r="Q44" i="2"/>
  <c r="P33" i="2"/>
  <c r="P25" i="2"/>
  <c r="Q25" i="2"/>
  <c r="Q37" i="2"/>
  <c r="P29" i="2"/>
  <c r="Q29" i="2"/>
  <c r="Q41" i="2"/>
  <c r="P11" i="2"/>
  <c r="P21" i="2"/>
  <c r="P16" i="2"/>
</calcChain>
</file>

<file path=xl/sharedStrings.xml><?xml version="1.0" encoding="utf-8"?>
<sst xmlns="http://schemas.openxmlformats.org/spreadsheetml/2006/main" count="90" uniqueCount="77">
  <si>
    <t>Consumer Price Index (CPI) Weights by Expenditure Category</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</si>
  <si>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</si>
  <si>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</si>
  <si>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</si>
  <si>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</si>
  <si>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</si>
  <si>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Food and Non-Alcoholic Beverages</t>
  </si>
  <si>
    <t>02</t>
  </si>
  <si>
    <t>Alcoholic Beverages, Tobacco and Narcotics</t>
  </si>
  <si>
    <t>03</t>
  </si>
  <si>
    <t xml:space="preserve">Clothing and Footwear </t>
  </si>
  <si>
    <t>04</t>
  </si>
  <si>
    <t>Housing, Water, Electricity, Gas and Other Fuels</t>
  </si>
  <si>
    <t>05</t>
  </si>
  <si>
    <t>Furnishings, Household Equipment and Routine Household Maintenance</t>
  </si>
  <si>
    <t>06</t>
  </si>
  <si>
    <t>Health</t>
  </si>
  <si>
    <t>07</t>
  </si>
  <si>
    <t xml:space="preserve">Transport </t>
  </si>
  <si>
    <t>08</t>
  </si>
  <si>
    <t>Communication</t>
  </si>
  <si>
    <t>09</t>
  </si>
  <si>
    <t>Recreation and Culture</t>
  </si>
  <si>
    <t>10</t>
  </si>
  <si>
    <t>Education</t>
  </si>
  <si>
    <t>11</t>
  </si>
  <si>
    <t xml:space="preserve">Restaurants and Hotels </t>
  </si>
  <si>
    <t>12</t>
  </si>
  <si>
    <t xml:space="preserve">Miscellaneous Goods and Services </t>
  </si>
  <si>
    <t>All Items</t>
  </si>
  <si>
    <t>Barbados</t>
  </si>
  <si>
    <t>Monthly Consumer Price Index (CPI) by Expenditure Category (Index reference period July 2018 = 100)</t>
  </si>
  <si>
    <t xml:space="preserve">This table shows the CPI values for each expenditure category on a monthly basis. </t>
  </si>
  <si>
    <t>All Items CPI</t>
  </si>
  <si>
    <t>Monthly Inflation
(t, t-1)</t>
  </si>
  <si>
    <t>Annual Inflation
(t, t-12)</t>
  </si>
  <si>
    <t>Updated: May 2026</t>
  </si>
  <si>
    <r>
      <rPr>
        <b/>
        <sz val="9"/>
        <rFont val="Arial"/>
        <family val="2"/>
      </rPr>
      <t>Source:</t>
    </r>
    <r>
      <rPr>
        <sz val="9"/>
        <rFont val="Arial"/>
        <family val="2"/>
      </rPr>
      <t xml:space="preserve"> Compiled from the CPI Bulletin, Barbados. All Items CPI and inflation rates are calculated using higher-level aggregates and may differ slightly from national estimates due to rounding.</t>
    </r>
  </si>
  <si>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</si>
  <si>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</si>
  <si>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</si>
  <si>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</si>
  <si>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</si>
  <si>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</si>
  <si>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</si>
  <si>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</si>
  <si>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</si>
  <si>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</si>
  <si>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</si>
  <si>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</si>
  <si>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</si>
  <si>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</si>
  <si>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</si>
  <si>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</si>
  <si>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</si>
  <si>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</si>
  <si>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</si>
  <si>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</si>
  <si>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</si>
  <si>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</si>
  <si>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</si>
  <si>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</si>
  <si>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</si>
  <si>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</si>
  <si>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</si>
  <si>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</si>
  <si>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</si>
  <si>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</si>
  <si>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</si>
  <si>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</si>
  <si>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</si>
  <si>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</si>
  <si>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</si>
  <si>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</si>
  <si>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</si>
  <si>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</si>
  <si>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r>
      <t xml:space="preserve">Period 
</t>
    </r>
    <r>
      <rPr>
        <b/>
        <sz val="9"/>
        <rFont val="Arial"/>
        <family val="2"/>
      </rPr>
      <t>(yyyy-mm)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</si>
</sst>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1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hair">
        <color auto="1"/>
      </left>
      <right/>
      <top/>
      <bottom/>
      <diagonal/>
    </border>
    <border>
      <left style="thin">
        <color indexed="64"/>
      </left>
      <right style="thin">
        <color indexed="64"/>
      </right>
      <top style="thin">
        <color indexed="64"/>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48">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0" fontId="12" fillId="0" borderId="0" xfId="0" applyFont="1" applyAlignment="1">
      <alignment horizontal="left"/>
    </xf>
    <xf numFmtId="169" fontId="5" fillId="4" borderId="9"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0"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1" xfId="0" applyFont="1" applyFill="1" applyBorder="1" applyAlignment="1">
      <alignment horizontal="center"/>
    </xf>
    <xf numFmtId="168" fontId="8" fillId="0" borderId="12" xfId="0" applyNumberFormat="1" applyFont="1" applyBorder="1" applyAlignment="1">
      <alignment horizontal="center"/>
    </xf>
    <xf numFmtId="166" fontId="7" fillId="3" borderId="13" xfId="1" applyFont="1" applyFill="1" applyBorder="1" applyAlignment="1">
      <alignment horizontal="center" vertical="center" wrapText="1"/>
    </xf>
    <xf numFmtId="168" fontId="8" fillId="0" borderId="14" xfId="0" applyNumberFormat="1" applyFont="1" applyBorder="1" applyAlignment="1">
      <alignment horizontal="center"/>
    </xf>
    <xf numFmtId="166" fontId="7" fillId="2" borderId="8" xfId="1" applyFont="1" applyFill="1" applyBorder="1" applyAlignment="1">
      <alignment horizontal="center" vertical="center" wrapText="1"/>
    </xf>
    <xf numFmtId="0" fontId="18" fillId="0" borderId="2" xfId="0" applyFont="1" applyBorder="1" applyAlignment="1">
      <alignment horizontal="center"/>
    </xf>
    <xf numFmtId="168" fontId="8" fillId="7" borderId="12" xfId="0" applyNumberFormat="1" applyFont="1" applyFill="1" applyBorder="1" applyAlignment="1">
      <alignment horizontal="center"/>
    </xf>
    <xf numFmtId="168" fontId="8" fillId="0" borderId="15" xfId="0" applyNumberFormat="1" applyFont="1" applyBorder="1" applyAlignment="1">
      <alignment horizontal="center"/>
    </xf>
    <xf numFmtId="166" fontId="7" fillId="3" borderId="8" xfId="1" applyFont="1" applyFill="1" applyBorder="1" applyAlignment="1">
      <alignment horizontal="center" vertical="center" wrapText="1"/>
    </xf>
    <xf numFmtId="1" fontId="6" fillId="7" borderId="8" xfId="0" applyNumberFormat="1" applyFont="1" applyFill="1" applyBorder="1" applyAlignment="1">
      <alignment horizontal="centerContinuous"/>
    </xf>
    <xf numFmtId="1" fontId="6" fillId="7" borderId="8" xfId="0" applyNumberFormat="1" applyFont="1" applyFill="1" applyBorder="1" applyAlignment="1">
      <alignment horizontal="center"/>
    </xf>
    <xf numFmtId="1" fontId="15" fillId="0" borderId="0" xfId="0" applyNumberFormat="1" applyFont="1" applyAlignment="1">
      <alignment horizontal="center" vertical="center"/>
    </xf>
    <xf numFmtId="166" fontId="7" fillId="5" borderId="8" xfId="1" applyFont="1" applyFill="1" applyBorder="1" applyAlignment="1">
      <alignment horizontal="center" vertical="center" wrapText="1"/>
    </xf>
    <xf numFmtId="166" fontId="7" fillId="6" borderId="2" xfId="1" applyFont="1" applyFill="1" applyBorder="1" applyAlignment="1">
      <alignment horizontal="center" vertical="center" wrapText="1"/>
    </xf>
    <xf numFmtId="166" fontId="7" fillId="6" borderId="16" xfId="1" applyFont="1" applyFill="1" applyBorder="1" applyAlignment="1">
      <alignment horizontal="center" vertical="center" wrapText="1"/>
    </xf>
    <xf numFmtId="0" fontId="6" fillId="2" borderId="8" xfId="0" applyFont="1" applyFill="1" applyBorder="1" applyAlignment="1">
      <alignment horizontal="center" vertical="center" wrapText="1"/>
    </xf>
    <xf numFmtId="168" fontId="6"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1" fontId="4" fillId="0" borderId="8" xfId="0" applyNumberFormat="1" applyFont="1" applyBorder="1" applyAlignment="1">
      <alignment horizontal="centerContinuous"/>
    </xf>
    <xf numFmtId="0" fontId="6" fillId="0" borderId="8" xfId="0" applyFont="1" applyBorder="1" applyAlignment="1">
      <alignment wrapText="1"/>
    </xf>
    <xf numFmtId="1" fontId="6" fillId="0" borderId="8" xfId="0" applyNumberFormat="1" applyFont="1" applyBorder="1" applyAlignment="1">
      <alignment horizontal="center"/>
    </xf>
    <xf numFmtId="166" fontId="7" fillId="6" borderId="8" xfId="1" applyFont="1" applyFill="1" applyBorder="1" applyAlignment="1">
      <alignment horizontal="center" vertical="center" wrapText="1"/>
    </xf>
    <xf numFmtId="166" fontId="7" fillId="7" borderId="8" xfId="1" applyFont="1" applyFill="1" applyBorder="1" applyAlignment="1">
      <alignment horizontal="center" vertical="center" wrapTex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workbookViewId="0">
      <selection activeCell="E14" sqref="E14"/>
    </sheetView>
  </sheetViews>
  <sheetFormatPr defaultColWidth="8.88671875" defaultRowHeight="13.8" x14ac:dyDescent="0.25"/>
  <cols>
    <col min="1" max="1" width="14.88671875" style="2" bestFit="1" customWidth="1"/>
    <col min="2" max="2" width="57.5546875" style="1" customWidth="1"/>
    <col min="3" max="3" width="11.5546875" style="1" bestFit="1" customWidth="1"/>
    <col min="4" max="16384" width="8.88671875" style="1"/>
  </cols>
  <sheetData>
    <row r="1" spans="1:3" ht="17.399999999999999" x14ac:dyDescent="0.3">
      <c r="A1" s="3" t="s">
        <v>0</v>
      </c>
    </row>
    <row r="2" spans="1:3" x14ac:dyDescent="0.25">
      <c r="A2" s="10" t="s">
        <v>1</v>
      </c>
    </row>
    <row r="3" spans="1:3" x14ac:dyDescent="0.25">
      <c r="A3" s="10"/>
    </row>
    <row r="4" spans="1:3" ht="31.2" x14ac:dyDescent="0.25">
      <c r="A4" s="39" t="s">
        <v>2</v>
      </c>
      <c r="B4" s="39" t="s">
        <v>3</v>
      </c>
      <c r="C4" s="40" t="s">
        <v>4</v>
      </c>
    </row>
    <row r="5" spans="1:3" ht="15.6" x14ac:dyDescent="0.3">
      <c r="A5" s="41" t="s">
        <v>5</v>
      </c>
      <c r="B5" s="42" t="s">
        <v>6</v>
      </c>
      <c r="C5" s="43">
        <v>2193</v>
      </c>
    </row>
    <row r="6" spans="1:3" ht="15.6" x14ac:dyDescent="0.3">
      <c r="A6" s="41" t="s">
        <v>7</v>
      </c>
      <c r="B6" s="42" t="s">
        <v>8</v>
      </c>
      <c r="C6" s="43">
        <v>241</v>
      </c>
    </row>
    <row r="7" spans="1:3" ht="15.6" x14ac:dyDescent="0.3">
      <c r="A7" s="41" t="s">
        <v>9</v>
      </c>
      <c r="B7" s="42" t="s">
        <v>10</v>
      </c>
      <c r="C7" s="43">
        <v>266</v>
      </c>
    </row>
    <row r="8" spans="1:3" ht="15.6" x14ac:dyDescent="0.3">
      <c r="A8" s="41" t="s">
        <v>11</v>
      </c>
      <c r="B8" s="42" t="s">
        <v>12</v>
      </c>
      <c r="C8" s="43">
        <v>1547</v>
      </c>
    </row>
    <row r="9" spans="1:3" ht="31.2" x14ac:dyDescent="0.3">
      <c r="A9" s="41" t="s">
        <v>13</v>
      </c>
      <c r="B9" s="42" t="s">
        <v>14</v>
      </c>
      <c r="C9" s="43">
        <v>546</v>
      </c>
    </row>
    <row r="10" spans="1:3" ht="15.6" x14ac:dyDescent="0.3">
      <c r="A10" s="41" t="s">
        <v>15</v>
      </c>
      <c r="B10" s="42" t="s">
        <v>16</v>
      </c>
      <c r="C10" s="43">
        <v>361</v>
      </c>
    </row>
    <row r="11" spans="1:3" ht="15.6" x14ac:dyDescent="0.3">
      <c r="A11" s="41" t="s">
        <v>17</v>
      </c>
      <c r="B11" s="42" t="s">
        <v>18</v>
      </c>
      <c r="C11" s="43">
        <v>1353</v>
      </c>
    </row>
    <row r="12" spans="1:3" ht="15.6" x14ac:dyDescent="0.3">
      <c r="A12" s="41" t="s">
        <v>19</v>
      </c>
      <c r="B12" s="42" t="s">
        <v>20</v>
      </c>
      <c r="C12" s="43">
        <v>432</v>
      </c>
    </row>
    <row r="13" spans="1:3" ht="15.6" x14ac:dyDescent="0.3">
      <c r="A13" s="41" t="s">
        <v>21</v>
      </c>
      <c r="B13" s="42" t="s">
        <v>22</v>
      </c>
      <c r="C13" s="43">
        <v>399</v>
      </c>
    </row>
    <row r="14" spans="1:3" ht="15.6" x14ac:dyDescent="0.3">
      <c r="A14" s="41" t="s">
        <v>23</v>
      </c>
      <c r="B14" s="42" t="s">
        <v>24</v>
      </c>
      <c r="C14" s="43">
        <v>970</v>
      </c>
    </row>
    <row r="15" spans="1:3" ht="15.6" x14ac:dyDescent="0.3">
      <c r="A15" s="41" t="s">
        <v>25</v>
      </c>
      <c r="B15" s="42" t="s">
        <v>26</v>
      </c>
      <c r="C15" s="43">
        <v>922</v>
      </c>
    </row>
    <row r="16" spans="1:3" ht="15.6" x14ac:dyDescent="0.3">
      <c r="A16" s="41" t="s">
        <v>27</v>
      </c>
      <c r="B16" s="42" t="s">
        <v>28</v>
      </c>
      <c r="C16" s="43">
        <v>770</v>
      </c>
    </row>
    <row r="17" spans="1:3" s="4" customFormat="1" ht="15.6" x14ac:dyDescent="0.3">
      <c r="A17" s="41"/>
      <c r="B17" s="44" t="s">
        <v>29</v>
      </c>
      <c r="C17" s="45">
        <f>SUM(C5:C16)</f>
        <v>10000</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48"/>
  <sheetViews>
    <sheetView showGridLines="0" tabSelected="1" zoomScale="90" zoomScaleNormal="90" workbookViewId="0">
      <pane ySplit="7" topLeftCell="A8" activePane="bottomLeft" state="frozen"/>
      <selection pane="bottomLeft" activeCell="C7" sqref="C7"/>
    </sheetView>
  </sheetViews>
  <sheetFormatPr defaultColWidth="8.88671875" defaultRowHeight="13.8" x14ac:dyDescent="0.25"/>
  <cols>
    <col min="1" max="1" width="1.109375" style="6" customWidth="1"/>
    <col min="2" max="2" width="17.109375" style="7" customWidth="1"/>
    <col min="3" max="15" width="17.6640625" style="5" customWidth="1"/>
    <col min="16" max="17" width="15.6640625" style="5" customWidth="1"/>
    <col min="18" max="30" width="17.6640625" style="6" customWidth="1"/>
    <col min="31" max="16384" width="8.88671875" style="6"/>
  </cols>
  <sheetData>
    <row r="1" spans="2:17" ht="22.95" customHeight="1" x14ac:dyDescent="0.3">
      <c r="B1" s="11" t="s">
        <v>30</v>
      </c>
      <c r="C1" s="12"/>
      <c r="D1" s="12"/>
      <c r="E1" s="12"/>
      <c r="F1" s="12"/>
      <c r="G1" s="13"/>
      <c r="H1" s="13"/>
      <c r="I1" s="13"/>
      <c r="J1" s="13"/>
      <c r="K1" s="13"/>
      <c r="L1" s="13"/>
      <c r="M1" s="13"/>
      <c r="N1" s="13"/>
      <c r="O1" s="14"/>
      <c r="P1" s="14"/>
      <c r="Q1" s="14"/>
    </row>
    <row r="2" spans="2:17" ht="17.399999999999999" x14ac:dyDescent="0.3">
      <c r="B2" s="15" t="s">
        <v>31</v>
      </c>
      <c r="C2" s="16"/>
      <c r="D2" s="16"/>
      <c r="E2" s="16"/>
      <c r="F2" s="16"/>
      <c r="G2" s="17"/>
      <c r="H2" s="17"/>
      <c r="I2" s="17"/>
      <c r="J2" s="17"/>
      <c r="K2" s="17"/>
      <c r="L2" s="17"/>
      <c r="M2" s="17"/>
      <c r="N2" s="17"/>
      <c r="O2" s="18"/>
      <c r="P2" s="18"/>
      <c r="Q2" s="18"/>
    </row>
    <row r="3" spans="2:17" x14ac:dyDescent="0.25">
      <c r="B3" s="19" t="s">
        <v>32</v>
      </c>
      <c r="C3" s="16"/>
      <c r="D3" s="16"/>
      <c r="E3" s="16"/>
      <c r="F3" s="16"/>
      <c r="G3" s="17"/>
      <c r="H3" s="17"/>
      <c r="I3" s="17"/>
      <c r="J3" s="17"/>
      <c r="K3" s="17"/>
      <c r="L3" s="17"/>
      <c r="M3" s="17"/>
      <c r="N3" s="17"/>
      <c r="O3" s="18"/>
      <c r="P3" s="18"/>
      <c r="Q3" s="18"/>
    </row>
    <row r="4" spans="2:17" x14ac:dyDescent="0.25">
      <c r="B4" s="20" t="s">
        <v>37</v>
      </c>
      <c r="C4" s="16"/>
      <c r="D4" s="16"/>
      <c r="E4" s="16"/>
      <c r="F4" s="16"/>
      <c r="G4" s="17"/>
      <c r="H4" s="17"/>
      <c r="I4" s="17"/>
      <c r="J4" s="17"/>
      <c r="K4" s="17"/>
      <c r="L4" s="17"/>
      <c r="M4" s="17"/>
      <c r="N4" s="17"/>
      <c r="O4" s="18"/>
      <c r="P4" s="18"/>
      <c r="Q4" s="18"/>
    </row>
    <row r="5" spans="2:17" x14ac:dyDescent="0.25">
      <c r="B5" s="20" t="s">
        <v>36</v>
      </c>
      <c r="C5" s="16"/>
      <c r="D5" s="16"/>
      <c r="E5" s="16"/>
      <c r="F5" s="16"/>
      <c r="G5" s="17"/>
      <c r="H5" s="17"/>
      <c r="I5" s="17"/>
      <c r="J5" s="17"/>
      <c r="K5" s="17"/>
      <c r="L5" s="17"/>
      <c r="M5" s="17"/>
      <c r="N5" s="17"/>
      <c r="O5" s="18"/>
      <c r="P5" s="18"/>
      <c r="Q5" s="18"/>
    </row>
    <row r="6" spans="2:17" x14ac:dyDescent="0.25">
      <c r="B6" s="21"/>
      <c r="C6" s="22"/>
      <c r="D6" s="22"/>
      <c r="E6" s="22"/>
      <c r="F6" s="22"/>
      <c r="G6" s="23"/>
      <c r="H6" s="23"/>
      <c r="I6" s="23"/>
      <c r="J6" s="23"/>
      <c r="K6" s="23"/>
      <c r="L6" s="23"/>
      <c r="M6" s="23"/>
      <c r="N6" s="23"/>
      <c r="O6" s="24"/>
      <c r="P6" s="24"/>
      <c r="Q6" s="24"/>
    </row>
    <row r="7" spans="2:17" s="8" customFormat="1" ht="100.95" customHeight="1" x14ac:dyDescent="0.3">
      <c r="B7" s="28" t="s">
        <v>76</v>
      </c>
      <c r="C7" s="26" t="s">
        <v>6</v>
      </c>
      <c r="D7" s="32" t="s">
        <v>8</v>
      </c>
      <c r="E7" s="32" t="s">
        <v>10</v>
      </c>
      <c r="F7" s="32" t="s">
        <v>12</v>
      </c>
      <c r="G7" s="32" t="s">
        <v>14</v>
      </c>
      <c r="H7" s="32" t="s">
        <v>16</v>
      </c>
      <c r="I7" s="32" t="s">
        <v>18</v>
      </c>
      <c r="J7" s="32" t="s">
        <v>20</v>
      </c>
      <c r="K7" s="32" t="s">
        <v>22</v>
      </c>
      <c r="L7" s="32" t="s">
        <v>24</v>
      </c>
      <c r="M7" s="32" t="s">
        <v>26</v>
      </c>
      <c r="N7" s="32" t="s">
        <v>28</v>
      </c>
      <c r="O7" s="36" t="s">
        <v>33</v>
      </c>
      <c r="P7" s="46" t="s">
        <v>34</v>
      </c>
      <c r="Q7" s="47" t="s">
        <v>35</v>
      </c>
    </row>
    <row r="8" spans="2:17" s="35" customFormat="1" ht="15.6" x14ac:dyDescent="0.3">
      <c r="B8" s="33" t="s">
        <v>4</v>
      </c>
      <c r="C8" s="33">
        <v>2193</v>
      </c>
      <c r="D8" s="33">
        <v>241</v>
      </c>
      <c r="E8" s="33">
        <v>266</v>
      </c>
      <c r="F8" s="33">
        <v>1547</v>
      </c>
      <c r="G8" s="33">
        <v>546</v>
      </c>
      <c r="H8" s="33">
        <v>361</v>
      </c>
      <c r="I8" s="33">
        <v>1353</v>
      </c>
      <c r="J8" s="33">
        <v>432</v>
      </c>
      <c r="K8" s="33">
        <v>399</v>
      </c>
      <c r="L8" s="33">
        <v>970</v>
      </c>
      <c r="M8" s="33">
        <v>922</v>
      </c>
      <c r="N8" s="33">
        <v>770</v>
      </c>
      <c r="O8" s="34">
        <f>SUM($C$8:$N$8)</f>
        <v>10000</v>
      </c>
      <c r="P8" s="38"/>
      <c r="Q8" s="30"/>
    </row>
    <row r="9" spans="2:17" x14ac:dyDescent="0.25">
      <c r="B9" s="29" t="s">
        <v>38</v>
      </c>
      <c r="C9" s="27">
        <v>111.2</v>
      </c>
      <c r="D9" s="9">
        <v>102.8</v>
      </c>
      <c r="E9" s="9">
        <v>95.8</v>
      </c>
      <c r="F9" s="9">
        <v>108.7</v>
      </c>
      <c r="G9" s="9">
        <v>113</v>
      </c>
      <c r="H9" s="9">
        <v>114.9</v>
      </c>
      <c r="I9" s="9">
        <v>118.7</v>
      </c>
      <c r="J9" s="9">
        <v>118</v>
      </c>
      <c r="K9" s="9">
        <v>112.1</v>
      </c>
      <c r="L9" s="31">
        <v>85.8</v>
      </c>
      <c r="M9" s="31">
        <v>129.1</v>
      </c>
      <c r="N9" s="31">
        <v>104</v>
      </c>
      <c r="O9" s="25">
        <f>SUMPRODUCT(C9:N9, $C$8:$N$8)/SUM($C$8:$N$8)</f>
        <v>110.40961999999999</v>
      </c>
      <c r="P9" s="37"/>
      <c r="Q9" s="30"/>
    </row>
    <row r="10" spans="2:17" x14ac:dyDescent="0.25">
      <c r="B10" s="29" t="s">
        <v>39</v>
      </c>
      <c r="C10" s="27">
        <v>111.7</v>
      </c>
      <c r="D10" s="9">
        <v>102.1</v>
      </c>
      <c r="E10" s="9">
        <v>97.4</v>
      </c>
      <c r="F10" s="9">
        <v>108.3</v>
      </c>
      <c r="G10" s="9">
        <v>113.5</v>
      </c>
      <c r="H10" s="9">
        <v>117.2</v>
      </c>
      <c r="I10" s="9">
        <v>121.5</v>
      </c>
      <c r="J10" s="9">
        <v>117.7</v>
      </c>
      <c r="K10" s="9">
        <v>115.3</v>
      </c>
      <c r="L10" s="31">
        <v>85</v>
      </c>
      <c r="M10" s="31">
        <v>130.9</v>
      </c>
      <c r="N10" s="31">
        <v>108.6</v>
      </c>
      <c r="O10" s="25">
        <f>SUMPRODUCT(C10:N10, $C$8:$N$8)/SUM($C$8:$N$8)</f>
        <v>111.52953000000001</v>
      </c>
      <c r="P10" s="25">
        <f>(O10-O9)/O9*100</f>
        <v>1.0143228461433149</v>
      </c>
      <c r="Q10" s="30"/>
    </row>
    <row r="11" spans="2:17" x14ac:dyDescent="0.25">
      <c r="B11" s="29" t="s">
        <v>40</v>
      </c>
      <c r="C11" s="27">
        <v>113.2</v>
      </c>
      <c r="D11" s="9">
        <v>102.7</v>
      </c>
      <c r="E11" s="9">
        <v>97.4</v>
      </c>
      <c r="F11" s="9">
        <v>108.7</v>
      </c>
      <c r="G11" s="9">
        <v>113.5</v>
      </c>
      <c r="H11" s="9">
        <v>117.2</v>
      </c>
      <c r="I11" s="9">
        <v>125.1</v>
      </c>
      <c r="J11" s="9">
        <v>117.4</v>
      </c>
      <c r="K11" s="9">
        <v>115.8</v>
      </c>
      <c r="L11" s="31">
        <v>85</v>
      </c>
      <c r="M11" s="31">
        <v>131.1</v>
      </c>
      <c r="N11" s="31">
        <v>108.7</v>
      </c>
      <c r="O11" s="25">
        <f t="shared" ref="O11:O44" si="0">SUMPRODUCT(C11:N11, $C$8:$N$8)/SUM($C$8:$N$8)</f>
        <v>112.45502999999998</v>
      </c>
      <c r="P11" s="25">
        <f t="shared" ref="P11:P44" si="1">(O11-O10)/O10*100</f>
        <v>0.82982506964744773</v>
      </c>
      <c r="Q11" s="30"/>
    </row>
    <row r="12" spans="2:17" x14ac:dyDescent="0.25">
      <c r="B12" s="29" t="s">
        <v>41</v>
      </c>
      <c r="C12" s="27">
        <v>113.8</v>
      </c>
      <c r="D12" s="9">
        <v>103.5</v>
      </c>
      <c r="E12" s="9">
        <v>97.8</v>
      </c>
      <c r="F12" s="9">
        <v>108.5</v>
      </c>
      <c r="G12" s="9">
        <v>114.1</v>
      </c>
      <c r="H12" s="9">
        <v>117.1</v>
      </c>
      <c r="I12" s="9">
        <v>120.6</v>
      </c>
      <c r="J12" s="9">
        <v>117.1</v>
      </c>
      <c r="K12" s="9">
        <v>116.6</v>
      </c>
      <c r="L12" s="31">
        <v>85</v>
      </c>
      <c r="M12" s="31">
        <v>134.9</v>
      </c>
      <c r="N12" s="31">
        <v>109.2</v>
      </c>
      <c r="O12" s="25">
        <f>SUMPRODUCT(C12:N12, $C$8:$N$8)/SUM($C$8:$N$8)</f>
        <v>112.41371000000001</v>
      </c>
      <c r="P12" s="25">
        <f t="shared" si="1"/>
        <v>-3.6743576521184068E-2</v>
      </c>
      <c r="Q12" s="30"/>
    </row>
    <row r="13" spans="2:17" x14ac:dyDescent="0.25">
      <c r="B13" s="29" t="s">
        <v>42</v>
      </c>
      <c r="C13" s="27">
        <v>115.2</v>
      </c>
      <c r="D13" s="9">
        <v>103.1</v>
      </c>
      <c r="E13" s="9">
        <v>98.4</v>
      </c>
      <c r="F13" s="9">
        <v>108.8</v>
      </c>
      <c r="G13" s="9">
        <v>115</v>
      </c>
      <c r="H13" s="9">
        <v>114.9</v>
      </c>
      <c r="I13" s="9">
        <v>122.2</v>
      </c>
      <c r="J13" s="9">
        <v>115.7</v>
      </c>
      <c r="K13" s="9">
        <v>116.4</v>
      </c>
      <c r="L13" s="31">
        <v>89</v>
      </c>
      <c r="M13" s="31">
        <v>136.69999999999999</v>
      </c>
      <c r="N13" s="31">
        <v>113.1</v>
      </c>
      <c r="O13" s="25">
        <f t="shared" si="0"/>
        <v>113.74546000000001</v>
      </c>
      <c r="P13" s="25">
        <f t="shared" si="1"/>
        <v>1.1846864586179029</v>
      </c>
      <c r="Q13" s="30"/>
    </row>
    <row r="14" spans="2:17" x14ac:dyDescent="0.25">
      <c r="B14" s="29" t="s">
        <v>43</v>
      </c>
      <c r="C14" s="27">
        <v>116.1</v>
      </c>
      <c r="D14" s="9">
        <v>103.1</v>
      </c>
      <c r="E14" s="9">
        <v>97.4</v>
      </c>
      <c r="F14" s="9">
        <v>109.1</v>
      </c>
      <c r="G14" s="9">
        <v>114.7</v>
      </c>
      <c r="H14" s="9">
        <v>114.9</v>
      </c>
      <c r="I14" s="9">
        <v>123.6</v>
      </c>
      <c r="J14" s="9">
        <v>115.6</v>
      </c>
      <c r="K14" s="9">
        <v>117</v>
      </c>
      <c r="L14" s="31">
        <v>89</v>
      </c>
      <c r="M14" s="31">
        <v>136.69999999999999</v>
      </c>
      <c r="N14" s="31">
        <v>113</v>
      </c>
      <c r="O14" s="25">
        <f t="shared" si="0"/>
        <v>114.14759999999998</v>
      </c>
      <c r="P14" s="25">
        <f t="shared" si="1"/>
        <v>0.35354378100011585</v>
      </c>
      <c r="Q14" s="30"/>
    </row>
    <row r="15" spans="2:17" x14ac:dyDescent="0.25">
      <c r="B15" s="29" t="s">
        <v>44</v>
      </c>
      <c r="C15" s="27">
        <v>116.5</v>
      </c>
      <c r="D15" s="9">
        <v>102.8</v>
      </c>
      <c r="E15" s="9">
        <v>97.8</v>
      </c>
      <c r="F15" s="9">
        <v>108.8</v>
      </c>
      <c r="G15" s="9">
        <v>115</v>
      </c>
      <c r="H15" s="9">
        <v>114.8</v>
      </c>
      <c r="I15" s="9">
        <v>124.4</v>
      </c>
      <c r="J15" s="9">
        <v>115.8</v>
      </c>
      <c r="K15" s="9">
        <v>117.3</v>
      </c>
      <c r="L15" s="31">
        <v>89</v>
      </c>
      <c r="M15" s="31">
        <v>135.69999999999999</v>
      </c>
      <c r="N15" s="31">
        <v>113.4</v>
      </c>
      <c r="O15" s="25">
        <f t="shared" si="0"/>
        <v>114.27253999999999</v>
      </c>
      <c r="P15" s="25">
        <f t="shared" si="1"/>
        <v>0.10945477609692136</v>
      </c>
      <c r="Q15" s="30"/>
    </row>
    <row r="16" spans="2:17" x14ac:dyDescent="0.25">
      <c r="B16" s="29" t="s">
        <v>45</v>
      </c>
      <c r="C16" s="27">
        <v>116.9</v>
      </c>
      <c r="D16" s="9">
        <v>103</v>
      </c>
      <c r="E16" s="9">
        <v>96.3</v>
      </c>
      <c r="F16" s="9">
        <v>110.5</v>
      </c>
      <c r="G16" s="9">
        <v>114.7</v>
      </c>
      <c r="H16" s="9">
        <v>118.8</v>
      </c>
      <c r="I16" s="9">
        <v>122.6</v>
      </c>
      <c r="J16" s="9">
        <v>115.8</v>
      </c>
      <c r="K16" s="9">
        <v>116.3</v>
      </c>
      <c r="L16" s="31">
        <v>83.1</v>
      </c>
      <c r="M16" s="31">
        <v>136.9</v>
      </c>
      <c r="N16" s="31">
        <v>115.1</v>
      </c>
      <c r="O16" s="25">
        <f t="shared" si="0"/>
        <v>114.10198999999999</v>
      </c>
      <c r="P16" s="25">
        <f t="shared" si="1"/>
        <v>-0.14924845461561084</v>
      </c>
      <c r="Q16" s="30"/>
    </row>
    <row r="17" spans="2:17" x14ac:dyDescent="0.25">
      <c r="B17" s="29" t="s">
        <v>46</v>
      </c>
      <c r="C17" s="27">
        <v>117.7</v>
      </c>
      <c r="D17" s="9">
        <v>102.7</v>
      </c>
      <c r="E17" s="9">
        <v>96.1</v>
      </c>
      <c r="F17" s="9">
        <v>111.3</v>
      </c>
      <c r="G17" s="9">
        <v>114.5</v>
      </c>
      <c r="H17" s="9">
        <v>118.7</v>
      </c>
      <c r="I17" s="9">
        <v>122.2</v>
      </c>
      <c r="J17" s="9">
        <v>115.8</v>
      </c>
      <c r="K17" s="9">
        <v>115.8</v>
      </c>
      <c r="L17" s="31">
        <v>83.1</v>
      </c>
      <c r="M17" s="31">
        <v>135.6</v>
      </c>
      <c r="N17" s="31">
        <v>114.8</v>
      </c>
      <c r="O17" s="25">
        <f t="shared" si="0"/>
        <v>114.15707999999998</v>
      </c>
      <c r="P17" s="25">
        <f t="shared" si="1"/>
        <v>4.8281366521296221E-2</v>
      </c>
      <c r="Q17" s="30"/>
    </row>
    <row r="18" spans="2:17" x14ac:dyDescent="0.25">
      <c r="B18" s="29" t="s">
        <v>47</v>
      </c>
      <c r="C18" s="27">
        <v>118.7</v>
      </c>
      <c r="D18" s="9">
        <v>103.1</v>
      </c>
      <c r="E18" s="9">
        <v>96.3</v>
      </c>
      <c r="F18" s="9">
        <v>111.8</v>
      </c>
      <c r="G18" s="9">
        <v>115.9</v>
      </c>
      <c r="H18" s="9">
        <v>118.7</v>
      </c>
      <c r="I18" s="9">
        <v>122.1</v>
      </c>
      <c r="J18" s="9">
        <v>115</v>
      </c>
      <c r="K18" s="9">
        <v>115</v>
      </c>
      <c r="L18" s="31">
        <v>83.1</v>
      </c>
      <c r="M18" s="31">
        <v>135.30000000000001</v>
      </c>
      <c r="N18" s="31">
        <v>115.1</v>
      </c>
      <c r="O18" s="25">
        <f t="shared" si="0"/>
        <v>114.46056000000002</v>
      </c>
      <c r="P18" s="25">
        <f t="shared" si="1"/>
        <v>0.26584422096293636</v>
      </c>
      <c r="Q18" s="30"/>
    </row>
    <row r="19" spans="2:17" x14ac:dyDescent="0.25">
      <c r="B19" s="29" t="s">
        <v>48</v>
      </c>
      <c r="C19" s="27">
        <v>118.5</v>
      </c>
      <c r="D19" s="9">
        <v>103.2</v>
      </c>
      <c r="E19" s="9">
        <v>97.7</v>
      </c>
      <c r="F19" s="9">
        <v>123.1</v>
      </c>
      <c r="G19" s="9">
        <v>115.2</v>
      </c>
      <c r="H19" s="9">
        <v>117.5</v>
      </c>
      <c r="I19" s="9">
        <v>122.7</v>
      </c>
      <c r="J19" s="9">
        <v>99.8</v>
      </c>
      <c r="K19" s="9">
        <v>115</v>
      </c>
      <c r="L19" s="31">
        <v>83.4</v>
      </c>
      <c r="M19" s="31">
        <v>137.30000000000001</v>
      </c>
      <c r="N19" s="31">
        <v>104.2</v>
      </c>
      <c r="O19" s="25">
        <f t="shared" si="0"/>
        <v>114.92165999999999</v>
      </c>
      <c r="P19" s="25">
        <f t="shared" si="1"/>
        <v>0.40284618562059571</v>
      </c>
      <c r="Q19" s="30"/>
    </row>
    <row r="20" spans="2:17" x14ac:dyDescent="0.25">
      <c r="B20" s="29" t="s">
        <v>49</v>
      </c>
      <c r="C20" s="27">
        <v>119.5</v>
      </c>
      <c r="D20" s="9">
        <v>103</v>
      </c>
      <c r="E20" s="9">
        <v>97.8</v>
      </c>
      <c r="F20" s="9">
        <v>122.4</v>
      </c>
      <c r="G20" s="9">
        <v>118.1</v>
      </c>
      <c r="H20" s="9">
        <v>117.5</v>
      </c>
      <c r="I20" s="9">
        <v>122.9</v>
      </c>
      <c r="J20" s="9">
        <v>99.5</v>
      </c>
      <c r="K20" s="9">
        <v>115.5</v>
      </c>
      <c r="L20" s="31">
        <v>83.4</v>
      </c>
      <c r="M20" s="31">
        <v>135.6</v>
      </c>
      <c r="N20" s="31">
        <v>104.5</v>
      </c>
      <c r="O20" s="25">
        <f t="shared" si="0"/>
        <v>115.08925999999998</v>
      </c>
      <c r="P20" s="25">
        <f t="shared" si="1"/>
        <v>0.14583847814240858</v>
      </c>
      <c r="Q20" s="30"/>
    </row>
    <row r="21" spans="2:17" x14ac:dyDescent="0.25">
      <c r="B21" s="29" t="s">
        <v>50</v>
      </c>
      <c r="C21" s="27">
        <v>120</v>
      </c>
      <c r="D21" s="9">
        <v>103.3</v>
      </c>
      <c r="E21" s="9">
        <v>97.1</v>
      </c>
      <c r="F21" s="9">
        <v>108.8</v>
      </c>
      <c r="G21" s="9">
        <v>120.6</v>
      </c>
      <c r="H21" s="9">
        <v>117.5</v>
      </c>
      <c r="I21" s="9">
        <v>122</v>
      </c>
      <c r="J21" s="9">
        <v>98.6</v>
      </c>
      <c r="K21" s="9">
        <v>109.3</v>
      </c>
      <c r="L21" s="31">
        <v>79.8</v>
      </c>
      <c r="M21" s="31">
        <v>119.3</v>
      </c>
      <c r="N21" s="31">
        <v>110.9</v>
      </c>
      <c r="O21" s="25">
        <f t="shared" si="0"/>
        <v>111.45280999999999</v>
      </c>
      <c r="P21" s="25">
        <f t="shared" si="1"/>
        <v>-3.1596779751646653</v>
      </c>
      <c r="Q21" s="30">
        <f>(O21-O9)/O9*100</f>
        <v>0.94483614742990307</v>
      </c>
    </row>
    <row r="22" spans="2:17" x14ac:dyDescent="0.25">
      <c r="B22" s="29" t="s">
        <v>51</v>
      </c>
      <c r="C22" s="27">
        <v>119.7</v>
      </c>
      <c r="D22" s="9">
        <v>104.4</v>
      </c>
      <c r="E22" s="9">
        <v>97.5</v>
      </c>
      <c r="F22" s="9">
        <v>109.5</v>
      </c>
      <c r="G22" s="9">
        <v>118.8</v>
      </c>
      <c r="H22" s="9">
        <v>119.3</v>
      </c>
      <c r="I22" s="9">
        <v>120.9</v>
      </c>
      <c r="J22" s="9">
        <v>119.5</v>
      </c>
      <c r="K22" s="9">
        <v>110.8</v>
      </c>
      <c r="L22" s="31">
        <v>79.8</v>
      </c>
      <c r="M22" s="31">
        <v>119.2</v>
      </c>
      <c r="N22" s="31">
        <v>113</v>
      </c>
      <c r="O22" s="25">
        <f t="shared" si="0"/>
        <v>112.46553999999999</v>
      </c>
      <c r="P22" s="25">
        <f t="shared" si="1"/>
        <v>0.90866259899593826</v>
      </c>
      <c r="Q22" s="30">
        <f t="shared" ref="Q22:Q44" si="2">(O22-O10)/O10*100</f>
        <v>0.83924858286409143</v>
      </c>
    </row>
    <row r="23" spans="2:17" x14ac:dyDescent="0.25">
      <c r="B23" s="29" t="s">
        <v>52</v>
      </c>
      <c r="C23" s="27">
        <v>119.4</v>
      </c>
      <c r="D23" s="9">
        <v>104.6</v>
      </c>
      <c r="E23" s="9">
        <v>98.2</v>
      </c>
      <c r="F23" s="9">
        <v>109.9</v>
      </c>
      <c r="G23" s="9">
        <v>117.5</v>
      </c>
      <c r="H23" s="9">
        <v>120.1</v>
      </c>
      <c r="I23" s="9">
        <v>121.2</v>
      </c>
      <c r="J23" s="9">
        <v>119.5</v>
      </c>
      <c r="K23" s="9">
        <v>107.6</v>
      </c>
      <c r="L23" s="31">
        <v>79.8</v>
      </c>
      <c r="M23" s="31">
        <v>116.7</v>
      </c>
      <c r="N23" s="31">
        <v>112.9</v>
      </c>
      <c r="O23" s="25">
        <f t="shared" si="0"/>
        <v>112.11768000000001</v>
      </c>
      <c r="P23" s="25">
        <f t="shared" si="1"/>
        <v>-0.30930363202807098</v>
      </c>
      <c r="Q23" s="30">
        <f t="shared" si="2"/>
        <v>-0.29998658130274147</v>
      </c>
    </row>
    <row r="24" spans="2:17" x14ac:dyDescent="0.25">
      <c r="B24" s="29" t="s">
        <v>53</v>
      </c>
      <c r="C24" s="27">
        <v>119</v>
      </c>
      <c r="D24" s="9">
        <v>107.5</v>
      </c>
      <c r="E24" s="9">
        <v>98.1</v>
      </c>
      <c r="F24" s="9">
        <v>109.8</v>
      </c>
      <c r="G24" s="9">
        <v>118.5</v>
      </c>
      <c r="H24" s="9">
        <v>120.2</v>
      </c>
      <c r="I24" s="9">
        <v>121.8</v>
      </c>
      <c r="J24" s="9">
        <v>119.5</v>
      </c>
      <c r="K24" s="9">
        <v>107.7</v>
      </c>
      <c r="L24" s="31">
        <v>79.8</v>
      </c>
      <c r="M24" s="31">
        <v>115.3</v>
      </c>
      <c r="N24" s="31">
        <v>113.1</v>
      </c>
      <c r="O24" s="25">
        <f t="shared" si="0"/>
        <v>112.11142</v>
      </c>
      <c r="P24" s="25">
        <f t="shared" si="1"/>
        <v>-5.5834191360467859E-3</v>
      </c>
      <c r="Q24" s="30">
        <f t="shared" si="2"/>
        <v>-0.26890848100290748</v>
      </c>
    </row>
    <row r="25" spans="2:17" x14ac:dyDescent="0.25">
      <c r="B25" s="29" t="s">
        <v>54</v>
      </c>
      <c r="C25" s="27">
        <v>118.7</v>
      </c>
      <c r="D25" s="9">
        <v>109</v>
      </c>
      <c r="E25" s="9">
        <v>95.6</v>
      </c>
      <c r="F25" s="9">
        <v>108.6</v>
      </c>
      <c r="G25" s="9">
        <v>117.9</v>
      </c>
      <c r="H25" s="9">
        <v>121.4</v>
      </c>
      <c r="I25" s="9">
        <v>123.1</v>
      </c>
      <c r="J25" s="9">
        <v>119.4</v>
      </c>
      <c r="K25" s="9">
        <v>106.4</v>
      </c>
      <c r="L25" s="31">
        <v>80.599999999999994</v>
      </c>
      <c r="M25" s="31">
        <v>115.2</v>
      </c>
      <c r="N25" s="31">
        <v>114.5</v>
      </c>
      <c r="O25" s="25">
        <f t="shared" si="0"/>
        <v>112.13608000000001</v>
      </c>
      <c r="P25" s="25">
        <f t="shared" si="1"/>
        <v>2.1995975075519918E-2</v>
      </c>
      <c r="Q25" s="30">
        <f t="shared" si="2"/>
        <v>-1.4148960318943731</v>
      </c>
    </row>
    <row r="26" spans="2:17" x14ac:dyDescent="0.25">
      <c r="B26" s="29" t="s">
        <v>55</v>
      </c>
      <c r="C26" s="27">
        <v>118.8</v>
      </c>
      <c r="D26" s="9">
        <v>108</v>
      </c>
      <c r="E26" s="9">
        <v>94.9</v>
      </c>
      <c r="F26" s="9">
        <v>108.9</v>
      </c>
      <c r="G26" s="9">
        <v>117.3</v>
      </c>
      <c r="H26" s="9">
        <v>121.4</v>
      </c>
      <c r="I26" s="9">
        <v>125.5</v>
      </c>
      <c r="J26" s="9">
        <v>119.4</v>
      </c>
      <c r="K26" s="9">
        <v>108.3</v>
      </c>
      <c r="L26" s="31">
        <v>80.599999999999994</v>
      </c>
      <c r="M26" s="31">
        <v>117.3</v>
      </c>
      <c r="N26" s="31">
        <v>114.5</v>
      </c>
      <c r="O26" s="25">
        <f t="shared" si="0"/>
        <v>112.72309000000001</v>
      </c>
      <c r="P26" s="25">
        <f t="shared" si="1"/>
        <v>0.52348004317611818</v>
      </c>
      <c r="Q26" s="30">
        <f t="shared" si="2"/>
        <v>-1.2479544028958731</v>
      </c>
    </row>
    <row r="27" spans="2:17" x14ac:dyDescent="0.25">
      <c r="B27" s="29" t="s">
        <v>56</v>
      </c>
      <c r="C27" s="27">
        <v>119.8</v>
      </c>
      <c r="D27" s="9">
        <v>108.7</v>
      </c>
      <c r="E27" s="9">
        <v>95.2</v>
      </c>
      <c r="F27" s="9">
        <v>108.6</v>
      </c>
      <c r="G27" s="9">
        <v>116.6</v>
      </c>
      <c r="H27" s="9">
        <v>121.5</v>
      </c>
      <c r="I27" s="9">
        <v>121.9</v>
      </c>
      <c r="J27" s="9">
        <v>119.3</v>
      </c>
      <c r="K27" s="9">
        <v>107.6</v>
      </c>
      <c r="L27" s="31">
        <v>80.599999999999994</v>
      </c>
      <c r="M27" s="31">
        <v>117.7</v>
      </c>
      <c r="N27" s="31">
        <v>114.3</v>
      </c>
      <c r="O27" s="25">
        <f t="shared" si="0"/>
        <v>112.38837000000002</v>
      </c>
      <c r="P27" s="25">
        <f t="shared" si="1"/>
        <v>-0.29694005017072372</v>
      </c>
      <c r="Q27" s="30">
        <f t="shared" si="2"/>
        <v>-1.6488388198949364</v>
      </c>
    </row>
    <row r="28" spans="2:17" x14ac:dyDescent="0.25">
      <c r="B28" s="29" t="s">
        <v>57</v>
      </c>
      <c r="C28" s="27">
        <v>119.7</v>
      </c>
      <c r="D28" s="9">
        <v>109.4</v>
      </c>
      <c r="E28" s="9">
        <v>95.4</v>
      </c>
      <c r="F28" s="9">
        <v>108.4</v>
      </c>
      <c r="G28" s="9">
        <v>114.2</v>
      </c>
      <c r="H28" s="9">
        <v>121.3</v>
      </c>
      <c r="I28" s="9">
        <v>122.2</v>
      </c>
      <c r="J28" s="9">
        <v>119.3</v>
      </c>
      <c r="K28" s="9">
        <v>106.7</v>
      </c>
      <c r="L28" s="31">
        <v>80.7</v>
      </c>
      <c r="M28" s="31">
        <v>117.6</v>
      </c>
      <c r="N28" s="31">
        <v>114.9</v>
      </c>
      <c r="O28" s="25">
        <f t="shared" si="0"/>
        <v>112.27078999999999</v>
      </c>
      <c r="P28" s="25">
        <f t="shared" si="1"/>
        <v>-0.10461936586501984</v>
      </c>
      <c r="Q28" s="30">
        <f t="shared" si="2"/>
        <v>-1.604879985002887</v>
      </c>
    </row>
    <row r="29" spans="2:17" x14ac:dyDescent="0.25">
      <c r="B29" s="29" t="s">
        <v>58</v>
      </c>
      <c r="C29" s="27">
        <v>119.9</v>
      </c>
      <c r="D29" s="9">
        <v>110.6</v>
      </c>
      <c r="E29" s="9">
        <v>94.3</v>
      </c>
      <c r="F29" s="9">
        <v>108</v>
      </c>
      <c r="G29" s="9">
        <v>113.4</v>
      </c>
      <c r="H29" s="9">
        <v>121.3</v>
      </c>
      <c r="I29" s="9">
        <v>122.8</v>
      </c>
      <c r="J29" s="9">
        <v>119.3</v>
      </c>
      <c r="K29" s="9">
        <v>106.4</v>
      </c>
      <c r="L29" s="31">
        <v>80.7</v>
      </c>
      <c r="M29" s="31">
        <v>117.8</v>
      </c>
      <c r="N29" s="31">
        <v>115.2</v>
      </c>
      <c r="O29" s="25">
        <f t="shared" si="0"/>
        <v>112.31950000000001</v>
      </c>
      <c r="P29" s="25">
        <f t="shared" si="1"/>
        <v>4.3386173732289604E-2</v>
      </c>
      <c r="Q29" s="30">
        <f t="shared" si="2"/>
        <v>-1.6096942914096739</v>
      </c>
    </row>
    <row r="30" spans="2:17" x14ac:dyDescent="0.25">
      <c r="B30" s="29" t="s">
        <v>59</v>
      </c>
      <c r="C30" s="27">
        <v>120.8</v>
      </c>
      <c r="D30" s="9">
        <v>111.3</v>
      </c>
      <c r="E30" s="9">
        <v>94.2</v>
      </c>
      <c r="F30" s="9">
        <v>107.7</v>
      </c>
      <c r="G30" s="9">
        <v>113.2</v>
      </c>
      <c r="H30" s="9">
        <v>121.4</v>
      </c>
      <c r="I30" s="9">
        <v>122.2</v>
      </c>
      <c r="J30" s="9">
        <v>119.3</v>
      </c>
      <c r="K30" s="9">
        <v>105.5</v>
      </c>
      <c r="L30" s="31">
        <v>80.7</v>
      </c>
      <c r="M30" s="31">
        <v>118.4</v>
      </c>
      <c r="N30" s="31">
        <v>115.5</v>
      </c>
      <c r="O30" s="25">
        <f t="shared" si="0"/>
        <v>112.43868999999999</v>
      </c>
      <c r="P30" s="25">
        <f t="shared" si="1"/>
        <v>0.10611692537804124</v>
      </c>
      <c r="Q30" s="30">
        <f t="shared" si="2"/>
        <v>-1.7664337829554746</v>
      </c>
    </row>
    <row r="31" spans="2:17" x14ac:dyDescent="0.25">
      <c r="B31" s="29" t="s">
        <v>60</v>
      </c>
      <c r="C31" s="27">
        <v>120.7</v>
      </c>
      <c r="D31" s="9">
        <v>111.4</v>
      </c>
      <c r="E31" s="9">
        <v>94.1</v>
      </c>
      <c r="F31" s="9">
        <v>107.5</v>
      </c>
      <c r="G31" s="9">
        <v>113.7</v>
      </c>
      <c r="H31" s="9">
        <v>121.4</v>
      </c>
      <c r="I31" s="9">
        <v>122</v>
      </c>
      <c r="J31" s="9">
        <v>119.2</v>
      </c>
      <c r="K31" s="9">
        <v>105.8</v>
      </c>
      <c r="L31" s="31">
        <v>80.7</v>
      </c>
      <c r="M31" s="31">
        <v>118.4</v>
      </c>
      <c r="N31" s="31">
        <v>114.7</v>
      </c>
      <c r="O31" s="25">
        <f t="shared" si="0"/>
        <v>112.33186000000001</v>
      </c>
      <c r="P31" s="25">
        <f t="shared" si="1"/>
        <v>-9.5011779308339497E-2</v>
      </c>
      <c r="Q31" s="30">
        <f t="shared" si="2"/>
        <v>-2.2535351473342646</v>
      </c>
    </row>
    <row r="32" spans="2:17" x14ac:dyDescent="0.25">
      <c r="B32" s="29" t="s">
        <v>61</v>
      </c>
      <c r="C32" s="27">
        <v>121</v>
      </c>
      <c r="D32" s="9">
        <v>111.3</v>
      </c>
      <c r="E32" s="9">
        <v>93.9</v>
      </c>
      <c r="F32" s="9">
        <v>107.6</v>
      </c>
      <c r="G32" s="9">
        <v>113.6</v>
      </c>
      <c r="H32" s="9">
        <v>121.4</v>
      </c>
      <c r="I32" s="9">
        <v>119</v>
      </c>
      <c r="J32" s="9">
        <v>119.2</v>
      </c>
      <c r="K32" s="9">
        <v>105.8</v>
      </c>
      <c r="L32" s="31">
        <v>80.7</v>
      </c>
      <c r="M32" s="31">
        <v>118.1</v>
      </c>
      <c r="N32" s="31">
        <v>114.7</v>
      </c>
      <c r="O32" s="25">
        <f t="shared" si="0"/>
        <v>111.96637</v>
      </c>
      <c r="P32" s="25">
        <f t="shared" si="1"/>
        <v>-0.32536628521953459</v>
      </c>
      <c r="Q32" s="30">
        <f t="shared" si="2"/>
        <v>-2.7134504123147414</v>
      </c>
    </row>
    <row r="33" spans="2:17" x14ac:dyDescent="0.25">
      <c r="B33" s="29" t="s">
        <v>62</v>
      </c>
      <c r="C33" s="27">
        <v>121.7</v>
      </c>
      <c r="D33" s="9">
        <v>111.8</v>
      </c>
      <c r="E33" s="9">
        <v>93.9</v>
      </c>
      <c r="F33" s="9">
        <v>108</v>
      </c>
      <c r="G33" s="9">
        <v>116.3</v>
      </c>
      <c r="H33" s="9">
        <v>121.5</v>
      </c>
      <c r="I33" s="9">
        <v>117.5</v>
      </c>
      <c r="J33" s="9">
        <v>119.1</v>
      </c>
      <c r="K33" s="9">
        <v>105.7</v>
      </c>
      <c r="L33" s="31">
        <v>80.7</v>
      </c>
      <c r="M33" s="31">
        <v>118.1</v>
      </c>
      <c r="N33" s="31">
        <v>114.7</v>
      </c>
      <c r="O33" s="25">
        <f t="shared" si="0"/>
        <v>112.13358000000001</v>
      </c>
      <c r="P33" s="25">
        <f t="shared" si="1"/>
        <v>0.14933948470421199</v>
      </c>
      <c r="Q33" s="30">
        <f t="shared" si="2"/>
        <v>0.61081456806699086</v>
      </c>
    </row>
    <row r="34" spans="2:17" x14ac:dyDescent="0.25">
      <c r="B34" s="29" t="s">
        <v>63</v>
      </c>
      <c r="C34" s="27">
        <v>121.2</v>
      </c>
      <c r="D34" s="9">
        <v>112.2</v>
      </c>
      <c r="E34" s="9">
        <v>93.2</v>
      </c>
      <c r="F34" s="9">
        <v>108.4</v>
      </c>
      <c r="G34" s="9">
        <v>114.8</v>
      </c>
      <c r="H34" s="9">
        <v>121.8</v>
      </c>
      <c r="I34" s="9">
        <v>117.3</v>
      </c>
      <c r="J34" s="9">
        <v>121.8</v>
      </c>
      <c r="K34" s="9">
        <v>102.8</v>
      </c>
      <c r="L34" s="31">
        <v>80.7</v>
      </c>
      <c r="M34" s="31">
        <v>118.1</v>
      </c>
      <c r="N34" s="31">
        <v>117.7</v>
      </c>
      <c r="O34" s="25">
        <f t="shared" si="0"/>
        <v>112.21063000000001</v>
      </c>
      <c r="P34" s="25">
        <f t="shared" si="1"/>
        <v>6.8712690703355617E-2</v>
      </c>
      <c r="Q34" s="30">
        <f t="shared" si="2"/>
        <v>-0.22665609394662678</v>
      </c>
    </row>
    <row r="35" spans="2:17" x14ac:dyDescent="0.25">
      <c r="B35" s="29" t="s">
        <v>64</v>
      </c>
      <c r="C35" s="27">
        <v>119.8</v>
      </c>
      <c r="D35" s="9">
        <v>111.6</v>
      </c>
      <c r="E35" s="9">
        <v>95.8</v>
      </c>
      <c r="F35" s="9">
        <v>108.2</v>
      </c>
      <c r="G35" s="9">
        <v>115.2</v>
      </c>
      <c r="H35" s="9">
        <v>121.8</v>
      </c>
      <c r="I35" s="9">
        <v>117.4</v>
      </c>
      <c r="J35" s="9">
        <v>121.8</v>
      </c>
      <c r="K35" s="9">
        <v>103</v>
      </c>
      <c r="L35" s="31">
        <v>80.7</v>
      </c>
      <c r="M35" s="31">
        <v>124.8</v>
      </c>
      <c r="N35" s="31">
        <v>118.2</v>
      </c>
      <c r="O35" s="25">
        <f t="shared" si="0"/>
        <v>112.62695999999998</v>
      </c>
      <c r="P35" s="25">
        <f t="shared" si="1"/>
        <v>0.37102545454024599</v>
      </c>
      <c r="Q35" s="30">
        <f t="shared" si="2"/>
        <v>0.45423701239623893</v>
      </c>
    </row>
    <row r="36" spans="2:17" x14ac:dyDescent="0.25">
      <c r="B36" s="29" t="s">
        <v>65</v>
      </c>
      <c r="C36" s="27">
        <v>119.9</v>
      </c>
      <c r="D36" s="9">
        <v>110.2</v>
      </c>
      <c r="E36" s="9">
        <v>93.8</v>
      </c>
      <c r="F36" s="9">
        <v>108.1</v>
      </c>
      <c r="G36" s="9">
        <v>115.2</v>
      </c>
      <c r="H36" s="9">
        <v>121.6</v>
      </c>
      <c r="I36" s="9">
        <v>117.8</v>
      </c>
      <c r="J36" s="9">
        <v>121.6</v>
      </c>
      <c r="K36" s="9">
        <v>102</v>
      </c>
      <c r="L36" s="31">
        <v>80.7</v>
      </c>
      <c r="M36" s="31">
        <v>122</v>
      </c>
      <c r="N36" s="31">
        <v>118.3</v>
      </c>
      <c r="O36" s="25">
        <f t="shared" si="0"/>
        <v>112.29437999999998</v>
      </c>
      <c r="P36" s="25">
        <f t="shared" si="1"/>
        <v>-0.29529341820111921</v>
      </c>
      <c r="Q36" s="30">
        <f t="shared" si="2"/>
        <v>0.16319479317983845</v>
      </c>
    </row>
    <row r="37" spans="2:17" x14ac:dyDescent="0.25">
      <c r="B37" s="29" t="s">
        <v>66</v>
      </c>
      <c r="C37" s="27">
        <v>121.1</v>
      </c>
      <c r="D37" s="9">
        <v>109.6</v>
      </c>
      <c r="E37" s="9">
        <v>93.7</v>
      </c>
      <c r="F37" s="9">
        <v>106.8</v>
      </c>
      <c r="G37" s="9">
        <v>114.8</v>
      </c>
      <c r="H37" s="9">
        <v>123.8</v>
      </c>
      <c r="I37" s="9">
        <v>117.8</v>
      </c>
      <c r="J37" s="9">
        <v>121.9</v>
      </c>
      <c r="K37" s="9">
        <v>102.1</v>
      </c>
      <c r="L37" s="31">
        <v>80.7</v>
      </c>
      <c r="M37" s="31">
        <v>123</v>
      </c>
      <c r="N37" s="31">
        <v>120.3</v>
      </c>
      <c r="O37" s="25">
        <f t="shared" si="0"/>
        <v>112.66004000000001</v>
      </c>
      <c r="P37" s="25">
        <f t="shared" si="1"/>
        <v>0.32562626909737952</v>
      </c>
      <c r="Q37" s="30">
        <f t="shared" si="2"/>
        <v>0.46725371530733234</v>
      </c>
    </row>
    <row r="38" spans="2:17" x14ac:dyDescent="0.25">
      <c r="B38" s="29" t="s">
        <v>67</v>
      </c>
      <c r="C38" s="27">
        <v>121.7</v>
      </c>
      <c r="D38" s="9">
        <v>110.6</v>
      </c>
      <c r="E38" s="9">
        <v>93.6</v>
      </c>
      <c r="F38" s="9">
        <v>106.5</v>
      </c>
      <c r="G38" s="9">
        <v>114.3</v>
      </c>
      <c r="H38" s="9">
        <v>123.9</v>
      </c>
      <c r="I38" s="9">
        <v>120.8</v>
      </c>
      <c r="J38" s="9">
        <v>121.6</v>
      </c>
      <c r="K38" s="9">
        <v>103.1</v>
      </c>
      <c r="L38" s="31">
        <v>80.7</v>
      </c>
      <c r="M38" s="31">
        <v>125.1</v>
      </c>
      <c r="N38" s="31">
        <v>120.3</v>
      </c>
      <c r="O38" s="25">
        <f t="shared" si="0"/>
        <v>113.36941999999999</v>
      </c>
      <c r="P38" s="25">
        <f t="shared" si="1"/>
        <v>0.62966425362531531</v>
      </c>
      <c r="Q38" s="30">
        <f t="shared" si="2"/>
        <v>0.57337853318248955</v>
      </c>
    </row>
    <row r="39" spans="2:17" x14ac:dyDescent="0.25">
      <c r="B39" s="29" t="s">
        <v>68</v>
      </c>
      <c r="C39" s="27">
        <v>121.7</v>
      </c>
      <c r="D39" s="9">
        <v>110.7</v>
      </c>
      <c r="E39" s="9">
        <v>92.6</v>
      </c>
      <c r="F39" s="9">
        <v>107.3</v>
      </c>
      <c r="G39" s="9">
        <v>114.3</v>
      </c>
      <c r="H39" s="9">
        <v>123.8</v>
      </c>
      <c r="I39" s="9">
        <v>120.6</v>
      </c>
      <c r="J39" s="9">
        <v>121.4</v>
      </c>
      <c r="K39" s="9">
        <v>103.1</v>
      </c>
      <c r="L39" s="31">
        <v>80.7</v>
      </c>
      <c r="M39" s="31">
        <v>126.1</v>
      </c>
      <c r="N39" s="31">
        <v>120.3</v>
      </c>
      <c r="O39" s="25">
        <f t="shared" si="0"/>
        <v>113.52188000000002</v>
      </c>
      <c r="P39" s="25">
        <f t="shared" si="1"/>
        <v>0.13448070917186783</v>
      </c>
      <c r="Q39" s="30">
        <f t="shared" si="2"/>
        <v>1.0085652100835709</v>
      </c>
    </row>
    <row r="40" spans="2:17" x14ac:dyDescent="0.25">
      <c r="B40" s="29" t="s">
        <v>69</v>
      </c>
      <c r="C40" s="27">
        <v>121.5</v>
      </c>
      <c r="D40" s="9">
        <v>110.1</v>
      </c>
      <c r="E40" s="9">
        <v>92.6</v>
      </c>
      <c r="F40" s="9">
        <v>108</v>
      </c>
      <c r="G40" s="9">
        <v>114.4</v>
      </c>
      <c r="H40" s="9">
        <v>127.3</v>
      </c>
      <c r="I40" s="9">
        <v>119.7</v>
      </c>
      <c r="J40" s="9">
        <v>121.2</v>
      </c>
      <c r="K40" s="9">
        <v>101.9</v>
      </c>
      <c r="L40" s="31">
        <v>82.6</v>
      </c>
      <c r="M40" s="31">
        <v>125.5</v>
      </c>
      <c r="N40" s="31">
        <v>121</v>
      </c>
      <c r="O40" s="25">
        <f t="shared" si="0"/>
        <v>113.70825000000001</v>
      </c>
      <c r="P40" s="25">
        <f t="shared" si="1"/>
        <v>0.16417099505397756</v>
      </c>
      <c r="Q40" s="30">
        <f t="shared" si="2"/>
        <v>1.28035083747074</v>
      </c>
    </row>
    <row r="41" spans="2:17" x14ac:dyDescent="0.25">
      <c r="B41" s="29" t="s">
        <v>70</v>
      </c>
      <c r="C41" s="27">
        <v>121.4</v>
      </c>
      <c r="D41" s="9">
        <v>110.4</v>
      </c>
      <c r="E41" s="9">
        <v>90.8</v>
      </c>
      <c r="F41" s="9">
        <v>107.9</v>
      </c>
      <c r="G41" s="9">
        <v>113.7</v>
      </c>
      <c r="H41" s="9">
        <v>127.3</v>
      </c>
      <c r="I41" s="9">
        <v>119.4</v>
      </c>
      <c r="J41" s="9">
        <v>121.2</v>
      </c>
      <c r="K41" s="9">
        <v>102.4</v>
      </c>
      <c r="L41" s="31">
        <v>82.6</v>
      </c>
      <c r="M41" s="31">
        <v>125.5</v>
      </c>
      <c r="N41" s="31">
        <v>121.1</v>
      </c>
      <c r="O41" s="25">
        <f t="shared" si="0"/>
        <v>113.57904000000002</v>
      </c>
      <c r="P41" s="25">
        <f t="shared" si="1"/>
        <v>-0.11363291581744181</v>
      </c>
      <c r="Q41" s="30">
        <f t="shared" si="2"/>
        <v>1.1213903195794277</v>
      </c>
    </row>
    <row r="42" spans="2:17" x14ac:dyDescent="0.25">
      <c r="B42" s="29" t="s">
        <v>71</v>
      </c>
      <c r="C42" s="27">
        <v>122.3</v>
      </c>
      <c r="D42" s="9">
        <v>110.6</v>
      </c>
      <c r="E42" s="9">
        <v>91.4</v>
      </c>
      <c r="F42" s="9">
        <v>108.1</v>
      </c>
      <c r="G42" s="9">
        <v>113.7</v>
      </c>
      <c r="H42" s="9">
        <v>127.5</v>
      </c>
      <c r="I42" s="9">
        <v>119.9</v>
      </c>
      <c r="J42" s="9">
        <v>121.2</v>
      </c>
      <c r="K42" s="9">
        <v>105.3</v>
      </c>
      <c r="L42" s="31">
        <v>82.6</v>
      </c>
      <c r="M42" s="31">
        <v>124.9</v>
      </c>
      <c r="N42" s="31">
        <v>121.3</v>
      </c>
      <c r="O42" s="25">
        <f t="shared" si="0"/>
        <v>113.97878999999999</v>
      </c>
      <c r="P42" s="25">
        <f t="shared" si="1"/>
        <v>0.35195754427926923</v>
      </c>
      <c r="Q42" s="30">
        <f t="shared" si="2"/>
        <v>1.3697242470541016</v>
      </c>
    </row>
    <row r="43" spans="2:17" x14ac:dyDescent="0.25">
      <c r="B43" s="29" t="s">
        <v>72</v>
      </c>
      <c r="C43" s="27">
        <v>122.7</v>
      </c>
      <c r="D43" s="9">
        <v>109.9</v>
      </c>
      <c r="E43" s="9">
        <v>90.9</v>
      </c>
      <c r="F43" s="9">
        <v>108</v>
      </c>
      <c r="G43" s="9">
        <v>113.7</v>
      </c>
      <c r="H43" s="9">
        <v>127.7</v>
      </c>
      <c r="I43" s="9">
        <v>120.2</v>
      </c>
      <c r="J43" s="9">
        <v>121.2</v>
      </c>
      <c r="K43" s="9">
        <v>105.2</v>
      </c>
      <c r="L43" s="31">
        <v>82.6</v>
      </c>
      <c r="M43" s="31">
        <v>124.9</v>
      </c>
      <c r="N43" s="31">
        <v>122.3</v>
      </c>
      <c r="O43" s="25">
        <f>SUMPRODUCT(C43:N43, $C$8:$N$8)/SUM($C$8:$N$8)</f>
        <v>114.14169000000001</v>
      </c>
      <c r="P43" s="25">
        <f t="shared" si="1"/>
        <v>0.14292132773125757</v>
      </c>
      <c r="Q43" s="30">
        <f t="shared" si="2"/>
        <v>1.6111457604280792</v>
      </c>
    </row>
    <row r="44" spans="2:17" x14ac:dyDescent="0.25">
      <c r="B44" s="29" t="s">
        <v>73</v>
      </c>
      <c r="C44" s="27">
        <v>123</v>
      </c>
      <c r="D44" s="9">
        <v>109.6</v>
      </c>
      <c r="E44" s="9">
        <v>91</v>
      </c>
      <c r="F44" s="9">
        <v>107.5</v>
      </c>
      <c r="G44" s="9">
        <v>112.9</v>
      </c>
      <c r="H44" s="9">
        <v>127.7</v>
      </c>
      <c r="I44" s="9">
        <v>118</v>
      </c>
      <c r="J44" s="9">
        <v>121.1</v>
      </c>
      <c r="K44" s="9">
        <v>105.3</v>
      </c>
      <c r="L44" s="31">
        <v>82.6</v>
      </c>
      <c r="M44" s="31">
        <v>124.9</v>
      </c>
      <c r="N44" s="31">
        <v>122.3</v>
      </c>
      <c r="O44" s="25">
        <f t="shared" si="0"/>
        <v>113.78388999999999</v>
      </c>
      <c r="P44" s="25">
        <f t="shared" si="1"/>
        <v>-0.3134700388613712</v>
      </c>
      <c r="Q44" s="30">
        <f t="shared" si="2"/>
        <v>1.6232731310303152</v>
      </c>
    </row>
    <row r="45" spans="2:17" x14ac:dyDescent="0.25">
      <c r="B45" s="29" t="s">
        <v>74</v>
      </c>
      <c r="C45" s="27">
        <v>122.9</v>
      </c>
      <c r="D45" s="9">
        <v>109.6</v>
      </c>
      <c r="E45" s="9">
        <v>89.2</v>
      </c>
      <c r="F45" s="9">
        <v>107.5</v>
      </c>
      <c r="G45" s="9">
        <v>113.1</v>
      </c>
      <c r="H45" s="9">
        <v>127.7</v>
      </c>
      <c r="I45" s="9">
        <v>117.9</v>
      </c>
      <c r="J45" s="9">
        <v>121</v>
      </c>
      <c r="K45" s="9">
        <v>104.5</v>
      </c>
      <c r="L45" s="31">
        <v>82.6</v>
      </c>
      <c r="M45" s="31">
        <v>123.4</v>
      </c>
      <c r="N45" s="31">
        <v>122.4</v>
      </c>
      <c r="O45" s="25">
        <f t="shared" ref="O45:O46" si="3">SUMPRODUCT(C45:N45, $C$8:$N$8)/SUM($C$8:$N$8)</f>
        <v>113.54463</v>
      </c>
      <c r="P45" s="25">
        <f t="shared" ref="P45:P46" si="4">(O45-O44)/O44*100</f>
        <v>-0.21027581321045311</v>
      </c>
      <c r="Q45" s="30">
        <f t="shared" ref="Q45:Q46" si="5">(O45-O33)/O33*100</f>
        <v>1.2583652461644306</v>
      </c>
    </row>
    <row r="46" spans="2:17" x14ac:dyDescent="0.25">
      <c r="B46" s="29" t="s">
        <v>75</v>
      </c>
      <c r="C46" s="27">
        <v>123.4</v>
      </c>
      <c r="D46" s="9">
        <v>110.7</v>
      </c>
      <c r="E46" s="9">
        <v>89.6</v>
      </c>
      <c r="F46" s="9">
        <v>107.2</v>
      </c>
      <c r="G46" s="9">
        <v>114.4</v>
      </c>
      <c r="H46" s="9">
        <v>127.7</v>
      </c>
      <c r="I46" s="9">
        <v>117.6</v>
      </c>
      <c r="J46" s="9">
        <v>121</v>
      </c>
      <c r="K46" s="9">
        <v>105</v>
      </c>
      <c r="L46" s="31">
        <v>82.6</v>
      </c>
      <c r="M46" s="31">
        <v>124.7</v>
      </c>
      <c r="N46" s="31">
        <v>120.8</v>
      </c>
      <c r="O46" s="25">
        <f t="shared" si="3"/>
        <v>113.69202000000001</v>
      </c>
      <c r="P46" s="25">
        <f t="shared" si="4"/>
        <v>0.12980798827739867</v>
      </c>
      <c r="Q46" s="30">
        <f t="shared" si="5"/>
        <v>1.3201868664314642</v>
      </c>
    </row>
    <row r="47" spans="2:17" x14ac:dyDescent="0.25">
      <c r="B47" s="29"/>
      <c r="C47" s="27"/>
      <c r="D47" s="9"/>
      <c r="E47" s="9"/>
      <c r="F47" s="9"/>
      <c r="G47" s="9"/>
      <c r="H47" s="9"/>
      <c r="I47" s="9"/>
      <c r="J47" s="9"/>
      <c r="K47" s="9"/>
      <c r="L47" s="31"/>
      <c r="M47" s="31"/>
      <c r="N47" s="31"/>
      <c r="O47" s="25"/>
      <c r="P47" s="25"/>
      <c r="Q47" s="30"/>
    </row>
    <row r="48" spans="2:17" x14ac:dyDescent="0.25">
      <c r="B48" s="29"/>
      <c r="C48" s="27"/>
      <c r="D48" s="9"/>
      <c r="E48" s="9"/>
      <c r="F48" s="9"/>
      <c r="G48" s="9"/>
      <c r="H48" s="9"/>
      <c r="I48" s="9"/>
      <c r="J48" s="9"/>
      <c r="K48" s="9"/>
      <c r="L48" s="31"/>
      <c r="M48" s="31"/>
      <c r="N48" s="31"/>
      <c r="O48" s="25"/>
      <c r="P48" s="25"/>
      <c r="Q48" s="30"/>
    </row>
  </sheetData>
  <autoFilter ref="B7:K8" xr:uid="{F15013A2-F6BF-49E3-908F-A6706A8F426A}"/>
  <phoneticPr fontId="11" type="noConversion"/>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2026-05-26T20:32:52Z</dcterms:modified>
  <cp:category/>
  <cp:contentStatus/>
</cp:coreProperties>
</file>