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aricomhq-my.sharepoint.com/personal/reanata_ramsey_caricom_org/Documents/Desktop/Revised Uploads 2608/CPI/"/>
    </mc:Choice>
  </mc:AlternateContent>
  <xr:revisionPtr revIDLastSave="262" documentId="8_{8A14DE7B-AF6A-4032-8A72-CA1DD8753647}" xr6:coauthVersionLast="47" xr6:coauthVersionMax="47" xr10:uidLastSave="{503D324F-4DD0-4CF2-90E0-B3F9FD3A7608}"/>
  <bookViews>
    <workbookView xWindow="-108" yWindow="-108" windowWidth="23256" windowHeight="12456" firstSheet="1" activeTab="1" xr2:uid="{B0145D9E-83E0-4168-87CC-7D731A59BD59}"/>
  </bookViews>
  <sheets>
    <sheet name="Weights" sheetId="4" r:id="rId1"/>
    <sheet name="Monthly CPI data" sheetId="2" r:id="rId2"/>
  </sheets>
  <definedNames>
    <definedName name="_xlnm._FilterDatabase" localSheetId="1" hidden="1">'Monthly CPI data'!$B$7:$M$125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4" i="2" l="1"/>
  <c r="N105" i="2"/>
  <c r="O105" i="2" s="1"/>
  <c r="N106" i="2"/>
  <c r="O106" i="2" s="1"/>
  <c r="N107" i="2"/>
  <c r="P107" i="2"/>
  <c r="N108" i="2"/>
  <c r="O108" i="2"/>
  <c r="P108" i="2"/>
  <c r="N109" i="2"/>
  <c r="O109" i="2"/>
  <c r="P109" i="2"/>
  <c r="N110" i="2"/>
  <c r="O110" i="2" s="1"/>
  <c r="N111" i="2"/>
  <c r="P111" i="2"/>
  <c r="N112" i="2"/>
  <c r="O112" i="2"/>
  <c r="P112" i="2"/>
  <c r="N113" i="2"/>
  <c r="O113" i="2"/>
  <c r="P113" i="2"/>
  <c r="N114" i="2"/>
  <c r="O114" i="2" s="1"/>
  <c r="N115" i="2"/>
  <c r="P115" i="2"/>
  <c r="N116" i="2"/>
  <c r="O116" i="2"/>
  <c r="P116" i="2"/>
  <c r="N117" i="2"/>
  <c r="O117" i="2"/>
  <c r="N118" i="2"/>
  <c r="O118" i="2" s="1"/>
  <c r="N119" i="2"/>
  <c r="P119" i="2"/>
  <c r="N120" i="2"/>
  <c r="O120" i="2"/>
  <c r="P120" i="2"/>
  <c r="N121" i="2"/>
  <c r="O121" i="2"/>
  <c r="P121" i="2"/>
  <c r="N122" i="2"/>
  <c r="O122" i="2" s="1"/>
  <c r="N123" i="2"/>
  <c r="P123" i="2"/>
  <c r="N124" i="2"/>
  <c r="O124" i="2"/>
  <c r="P124" i="2"/>
  <c r="N125" i="2"/>
  <c r="O125" i="2"/>
  <c r="P125" i="2"/>
  <c r="N126" i="2"/>
  <c r="O126" i="2" s="1"/>
  <c r="N127" i="2"/>
  <c r="P127" i="2"/>
  <c r="N128" i="2"/>
  <c r="O128" i="2"/>
  <c r="P128" i="2"/>
  <c r="B128" i="2"/>
  <c r="B127" i="2"/>
  <c r="B126" i="2"/>
  <c r="B125" i="2"/>
  <c r="N8" i="2"/>
  <c r="P117" i="2" l="1"/>
  <c r="P105" i="2"/>
  <c r="O127" i="2"/>
  <c r="O123" i="2"/>
  <c r="O119" i="2"/>
  <c r="O115" i="2"/>
  <c r="O111" i="2"/>
  <c r="O107" i="2"/>
  <c r="P126" i="2"/>
  <c r="P122" i="2"/>
  <c r="P118" i="2"/>
  <c r="P114" i="2"/>
  <c r="P110" i="2"/>
  <c r="P106" i="2"/>
  <c r="N103" i="2"/>
  <c r="N102" i="2"/>
  <c r="N101" i="2"/>
  <c r="N100" i="2"/>
  <c r="N99" i="2"/>
  <c r="N98" i="2"/>
  <c r="N97" i="2"/>
  <c r="N96" i="2"/>
  <c r="N95" i="2"/>
  <c r="N94" i="2"/>
  <c r="N93" i="2"/>
  <c r="N92" i="2"/>
  <c r="N91" i="2"/>
  <c r="N90" i="2"/>
  <c r="N89" i="2"/>
  <c r="N88" i="2"/>
  <c r="N87" i="2"/>
  <c r="N86" i="2"/>
  <c r="N85" i="2"/>
  <c r="N84" i="2"/>
  <c r="N83" i="2"/>
  <c r="N82" i="2"/>
  <c r="N81" i="2"/>
  <c r="N80" i="2"/>
  <c r="N79" i="2"/>
  <c r="N78" i="2"/>
  <c r="N77" i="2"/>
  <c r="N76" i="2"/>
  <c r="N75" i="2"/>
  <c r="N74" i="2"/>
  <c r="N73" i="2"/>
  <c r="N72" i="2"/>
  <c r="N71" i="2"/>
  <c r="N70" i="2"/>
  <c r="N69" i="2"/>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C16" i="4"/>
  <c r="B33" i="2"/>
  <c r="B45" i="2" s="1"/>
  <c r="B57" i="2" s="1"/>
  <c r="B69" i="2" s="1"/>
  <c r="B81" i="2" s="1"/>
  <c r="B93" i="2" s="1"/>
  <c r="B105" i="2" s="1"/>
  <c r="B117" i="2" s="1"/>
  <c r="B34" i="2"/>
  <c r="B46" i="2" s="1"/>
  <c r="B58" i="2" s="1"/>
  <c r="B70" i="2" s="1"/>
  <c r="B82" i="2" s="1"/>
  <c r="B94" i="2" s="1"/>
  <c r="B106" i="2" s="1"/>
  <c r="B118" i="2" s="1"/>
  <c r="B35" i="2"/>
  <c r="B47" i="2" s="1"/>
  <c r="B59" i="2" s="1"/>
  <c r="B71" i="2" s="1"/>
  <c r="B83" i="2" s="1"/>
  <c r="B95" i="2" s="1"/>
  <c r="B107" i="2" s="1"/>
  <c r="B119" i="2" s="1"/>
  <c r="B36" i="2"/>
  <c r="B48" i="2" s="1"/>
  <c r="B60" i="2" s="1"/>
  <c r="B72" i="2" s="1"/>
  <c r="B84" i="2" s="1"/>
  <c r="B96" i="2" s="1"/>
  <c r="B108" i="2" s="1"/>
  <c r="B120" i="2" s="1"/>
  <c r="B37" i="2"/>
  <c r="B49" i="2" s="1"/>
  <c r="B61" i="2" s="1"/>
  <c r="B73" i="2" s="1"/>
  <c r="B85" i="2" s="1"/>
  <c r="B97" i="2" s="1"/>
  <c r="B109" i="2" s="1"/>
  <c r="B121" i="2" s="1"/>
  <c r="B38" i="2"/>
  <c r="B50" i="2" s="1"/>
  <c r="B62" i="2" s="1"/>
  <c r="B74" i="2" s="1"/>
  <c r="B86" i="2" s="1"/>
  <c r="B98" i="2" s="1"/>
  <c r="B110" i="2" s="1"/>
  <c r="B122" i="2" s="1"/>
  <c r="B39" i="2"/>
  <c r="B51" i="2" s="1"/>
  <c r="B63" i="2" s="1"/>
  <c r="B75" i="2" s="1"/>
  <c r="B87" i="2" s="1"/>
  <c r="B99" i="2" s="1"/>
  <c r="B111" i="2" s="1"/>
  <c r="B123" i="2" s="1"/>
  <c r="B40" i="2"/>
  <c r="B52" i="2" s="1"/>
  <c r="B64" i="2" s="1"/>
  <c r="B76" i="2" s="1"/>
  <c r="B88" i="2" s="1"/>
  <c r="B100" i="2" s="1"/>
  <c r="B112" i="2" s="1"/>
  <c r="B124" i="2" s="1"/>
  <c r="B41" i="2"/>
  <c r="B53" i="2" s="1"/>
  <c r="B65" i="2" s="1"/>
  <c r="B77" i="2" s="1"/>
  <c r="B89" i="2" s="1"/>
  <c r="B101" i="2" s="1"/>
  <c r="B113" i="2" s="1"/>
  <c r="B31" i="2"/>
  <c r="B43" i="2" s="1"/>
  <c r="B55" i="2" s="1"/>
  <c r="B67" i="2" s="1"/>
  <c r="B79" i="2" s="1"/>
  <c r="B91" i="2" s="1"/>
  <c r="B103" i="2" s="1"/>
  <c r="B115" i="2" s="1"/>
  <c r="B32" i="2"/>
  <c r="B44" i="2" s="1"/>
  <c r="B56" i="2" s="1"/>
  <c r="B68" i="2" s="1"/>
  <c r="B80" i="2" s="1"/>
  <c r="B92" i="2" s="1"/>
  <c r="B104" i="2" s="1"/>
  <c r="B116" i="2" s="1"/>
  <c r="B30" i="2"/>
  <c r="B42" i="2" s="1"/>
  <c r="B54" i="2" s="1"/>
  <c r="B66" i="2" s="1"/>
  <c r="B78" i="2" s="1"/>
  <c r="B90" i="2" s="1"/>
  <c r="B102" i="2" s="1"/>
  <c r="B114" i="2" s="1"/>
  <c r="O18" i="2" l="1"/>
  <c r="P30" i="2"/>
  <c r="O30" i="2"/>
  <c r="O42" i="2"/>
  <c r="P42" i="2"/>
  <c r="P54" i="2"/>
  <c r="O54" i="2"/>
  <c r="P66" i="2"/>
  <c r="O66" i="2"/>
  <c r="P78" i="2"/>
  <c r="O78" i="2"/>
  <c r="O90" i="2"/>
  <c r="P90" i="2"/>
  <c r="P102" i="2"/>
  <c r="O102" i="2"/>
  <c r="P103" i="2"/>
  <c r="O103" i="2"/>
  <c r="P44" i="2"/>
  <c r="O44" i="2"/>
  <c r="P80" i="2"/>
  <c r="O80" i="2"/>
  <c r="P104" i="2"/>
  <c r="O104" i="2"/>
  <c r="P21" i="2"/>
  <c r="O21" i="2"/>
  <c r="P57" i="2"/>
  <c r="O57" i="2"/>
  <c r="O93" i="2"/>
  <c r="P93" i="2"/>
  <c r="P22" i="2"/>
  <c r="O22" i="2"/>
  <c r="P46" i="2"/>
  <c r="O46" i="2"/>
  <c r="P82" i="2"/>
  <c r="O82" i="2"/>
  <c r="P23" i="2"/>
  <c r="O23" i="2"/>
  <c r="P59" i="2"/>
  <c r="O59" i="2"/>
  <c r="P95" i="2"/>
  <c r="O95" i="2"/>
  <c r="O12" i="2"/>
  <c r="P48" i="2"/>
  <c r="O48" i="2"/>
  <c r="P96" i="2"/>
  <c r="O96" i="2"/>
  <c r="P38" i="2"/>
  <c r="O38" i="2"/>
  <c r="P74" i="2"/>
  <c r="O74" i="2"/>
  <c r="O15" i="2"/>
  <c r="P51" i="2"/>
  <c r="O51" i="2"/>
  <c r="P87" i="2"/>
  <c r="O87" i="2"/>
  <c r="P28" i="2"/>
  <c r="O28" i="2"/>
  <c r="P52" i="2"/>
  <c r="O52" i="2"/>
  <c r="P64" i="2"/>
  <c r="O64" i="2"/>
  <c r="P76" i="2"/>
  <c r="O76" i="2"/>
  <c r="P88" i="2"/>
  <c r="O88" i="2"/>
  <c r="P100" i="2"/>
  <c r="O100" i="2"/>
  <c r="O19" i="2"/>
  <c r="P31" i="2"/>
  <c r="O31" i="2"/>
  <c r="P43" i="2"/>
  <c r="O43" i="2"/>
  <c r="P55" i="2"/>
  <c r="O55" i="2"/>
  <c r="P67" i="2"/>
  <c r="O67" i="2"/>
  <c r="P79" i="2"/>
  <c r="O79" i="2"/>
  <c r="P91" i="2"/>
  <c r="O91" i="2"/>
  <c r="O20" i="2"/>
  <c r="P32" i="2"/>
  <c r="O32" i="2"/>
  <c r="P56" i="2"/>
  <c r="O56" i="2"/>
  <c r="P68" i="2"/>
  <c r="O68" i="2"/>
  <c r="P92" i="2"/>
  <c r="O92" i="2"/>
  <c r="P33" i="2"/>
  <c r="O33" i="2"/>
  <c r="P45" i="2"/>
  <c r="O45" i="2"/>
  <c r="P69" i="2"/>
  <c r="O69" i="2"/>
  <c r="P81" i="2"/>
  <c r="O81" i="2"/>
  <c r="O10" i="2"/>
  <c r="P34" i="2"/>
  <c r="O34" i="2"/>
  <c r="O58" i="2"/>
  <c r="P58" i="2"/>
  <c r="P70" i="2"/>
  <c r="O70" i="2"/>
  <c r="P94" i="2"/>
  <c r="O94" i="2"/>
  <c r="O11" i="2"/>
  <c r="P35" i="2"/>
  <c r="O35" i="2"/>
  <c r="P47" i="2"/>
  <c r="O47" i="2"/>
  <c r="P71" i="2"/>
  <c r="O71" i="2"/>
  <c r="P83" i="2"/>
  <c r="O83" i="2"/>
  <c r="P24" i="2"/>
  <c r="O24" i="2"/>
  <c r="P36" i="2"/>
  <c r="O36" i="2"/>
  <c r="P60" i="2"/>
  <c r="O60" i="2"/>
  <c r="P72" i="2"/>
  <c r="O72" i="2"/>
  <c r="P84" i="2"/>
  <c r="O84" i="2"/>
  <c r="O13" i="2"/>
  <c r="P25" i="2"/>
  <c r="O25" i="2"/>
  <c r="P37" i="2"/>
  <c r="O37" i="2"/>
  <c r="P49" i="2"/>
  <c r="O49" i="2"/>
  <c r="P61" i="2"/>
  <c r="O61" i="2"/>
  <c r="P73" i="2"/>
  <c r="O73" i="2"/>
  <c r="P85" i="2"/>
  <c r="O85" i="2"/>
  <c r="O97" i="2"/>
  <c r="P97" i="2"/>
  <c r="O14" i="2"/>
  <c r="P26" i="2"/>
  <c r="O26" i="2"/>
  <c r="P50" i="2"/>
  <c r="O50" i="2"/>
  <c r="P62" i="2"/>
  <c r="O62" i="2"/>
  <c r="P86" i="2"/>
  <c r="O86" i="2"/>
  <c r="P98" i="2"/>
  <c r="O98" i="2"/>
  <c r="P27" i="2"/>
  <c r="O27" i="2"/>
  <c r="P39" i="2"/>
  <c r="O39" i="2"/>
  <c r="P63" i="2"/>
  <c r="O63" i="2"/>
  <c r="P75" i="2"/>
  <c r="O75" i="2"/>
  <c r="P99" i="2"/>
  <c r="O99" i="2"/>
  <c r="O16" i="2"/>
  <c r="P40" i="2"/>
  <c r="O40" i="2"/>
  <c r="O17" i="2"/>
  <c r="O29" i="2"/>
  <c r="P29" i="2"/>
  <c r="P41" i="2"/>
  <c r="O41" i="2"/>
  <c r="P53" i="2"/>
  <c r="O53" i="2"/>
  <c r="O65" i="2"/>
  <c r="P65" i="2"/>
  <c r="P77" i="2"/>
  <c r="O77" i="2"/>
  <c r="P89" i="2"/>
  <c r="O89" i="2"/>
  <c r="P101" i="2"/>
  <c r="O101" i="2"/>
</calcChain>
</file>

<file path=xl/sharedStrings.xml><?xml version="1.0" encoding="utf-8"?>
<sst xmlns="http://schemas.openxmlformats.org/spreadsheetml/2006/main" count="68" uniqueCount="57">
  <si>
    <t xml:space="preserve">Consumer Price Index (CPI) Weights by Expenditure Category </t>
  </si>
  <si>
    <t>This table shows the relative weights of each expenditure category used in calculating the CPI. The values represent the importance of each category in the index, not the monthly CPI values.</t>
  </si>
  <si>
    <t xml:space="preserve">COICOP Code </t>
  </si>
  <si>
    <t>Expenditure Categories</t>
  </si>
  <si>
    <t>Weights</t>
  </si>
  <si>
    <t>01</t>
  </si>
  <si>
    <t>Food &amp; Non Alcoholic Beverages</t>
  </si>
  <si>
    <t>02</t>
  </si>
  <si>
    <t>Alcoholic Beverages&amp; Tobacco</t>
  </si>
  <si>
    <t>03</t>
  </si>
  <si>
    <t>Clothing &amp; Footwear</t>
  </si>
  <si>
    <t>04</t>
  </si>
  <si>
    <t>Housing and Utilities</t>
  </si>
  <si>
    <t>05</t>
  </si>
  <si>
    <t>Household Furnishings</t>
  </si>
  <si>
    <t>06</t>
  </si>
  <si>
    <t>Health Care</t>
  </si>
  <si>
    <t>07</t>
  </si>
  <si>
    <t>Transportation</t>
  </si>
  <si>
    <t>08</t>
  </si>
  <si>
    <t>Communication</t>
  </si>
  <si>
    <t>09+10</t>
  </si>
  <si>
    <t>Recreation, Culture and Education</t>
  </si>
  <si>
    <t>Food away from Home</t>
  </si>
  <si>
    <t>Miscellaneous Goods and Services</t>
  </si>
  <si>
    <t>ALL ITEMS</t>
  </si>
  <si>
    <t>Suriname</t>
  </si>
  <si>
    <t>Monthly Consumer Price Index (CPI) by Expenditure Category (Index reference period April - June 2016= 100)</t>
  </si>
  <si>
    <t xml:space="preserve">This table shows the CPI values for each expenditure category on a monthly basis. </t>
  </si>
  <si>
    <r>
      <t xml:space="preserve">Period 
</t>
    </r>
    <r>
      <rPr>
        <b/>
        <sz val="9"/>
        <rFont val="Arial"/>
        <family val="2"/>
      </rPr>
      <t>(yyyy_mm)</t>
    </r>
  </si>
  <si>
    <t>All Items CPI</t>
  </si>
  <si>
    <t>Monthly Inflation
(t, t-1)</t>
  </si>
  <si>
    <t>Annual Inflation
(t, t-12)</t>
  </si>
  <si>
    <t>Weight</t>
  </si>
  <si>
    <t>2016_04</t>
  </si>
  <si>
    <t>2016_05</t>
  </si>
  <si>
    <t>2016_06</t>
  </si>
  <si>
    <t>2016_07</t>
  </si>
  <si>
    <t>2016_08</t>
  </si>
  <si>
    <t>2016_09</t>
  </si>
  <si>
    <t>2016_10</t>
  </si>
  <si>
    <t>2016_11</t>
  </si>
  <si>
    <t>2016_12</t>
  </si>
  <si>
    <t>2017_01</t>
  </si>
  <si>
    <t>2017_02</t>
  </si>
  <si>
    <t>2017_03</t>
  </si>
  <si>
    <t>2017_04</t>
  </si>
  <si>
    <t>2017_05</t>
  </si>
  <si>
    <t>2017_06</t>
  </si>
  <si>
    <t>2017_07</t>
  </si>
  <si>
    <t>2017_08</t>
  </si>
  <si>
    <t>2017_09</t>
  </si>
  <si>
    <t>2017_10</t>
  </si>
  <si>
    <t>2017_11</t>
  </si>
  <si>
    <t>2017_12</t>
  </si>
  <si>
    <t>Updated: May 2026</t>
  </si>
  <si>
    <t xml:space="preserve">Source: Compiled from the CPI Bulletin, Suriname.  All Items CPI and inflation rates are calculated using higher-level aggregates and may differ slightly from national estimates due to rounding.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</si>
</sst>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_)"/>
    <numFmt numFmtId="167" formatCode="0_)"/>
    <numFmt numFmtId="168" formatCode="0.0"/>
    <numFmt numFmtId="169" formatCode="0.00_)"/>
  </numFmts>
  <fonts count="21" x14ac:knownFonts="1">
    <font>
      <sz val="11"/>
      <color theme="1"/>
      <name val="Aptos Narrow"/>
      <family val="2"/>
      <scheme val="minor"/>
    </font>
    <font>
      <sz val="11"/>
      <color theme="1"/>
      <name val="Aptos Narrow"/>
      <family val="2"/>
      <scheme val="minor"/>
    </font>
    <font>
      <sz val="12"/>
      <name val="Arial"/>
      <family val="2"/>
    </font>
    <font>
      <sz val="10"/>
      <name val="Arial"/>
      <family val="2"/>
    </font>
    <font>
      <sz val="12"/>
      <name val="Times New Roman"/>
      <family val="1"/>
    </font>
    <font>
      <b/>
      <sz val="14"/>
      <name val="Arial"/>
      <family val="2"/>
    </font>
    <font>
      <b/>
      <sz val="12"/>
      <name val="Times New Roman"/>
      <family val="1"/>
    </font>
    <font>
      <b/>
      <sz val="11"/>
      <name val="Arial"/>
      <family val="2"/>
    </font>
    <font>
      <sz val="10"/>
      <color theme="1"/>
      <name val="Arial"/>
      <family val="2"/>
    </font>
    <font>
      <sz val="10"/>
      <name val="MS Sans Serif"/>
    </font>
    <font>
      <sz val="10"/>
      <name val="MS Sans Serif"/>
      <family val="2"/>
    </font>
    <font>
      <sz val="8"/>
      <name val="Aptos Narrow"/>
      <family val="2"/>
      <scheme val="minor"/>
    </font>
    <font>
      <sz val="11"/>
      <color theme="1"/>
      <name val="Times New Roman"/>
      <family val="1"/>
    </font>
    <font>
      <b/>
      <sz val="14"/>
      <color theme="1"/>
      <name val="Times New Roman"/>
      <family val="1"/>
    </font>
    <font>
      <b/>
      <sz val="11"/>
      <color theme="1"/>
      <name val="Times New Roman"/>
      <family val="1"/>
    </font>
    <font>
      <sz val="11"/>
      <color theme="1"/>
      <name val="Arial"/>
      <family val="2"/>
    </font>
    <font>
      <b/>
      <sz val="11"/>
      <color theme="1"/>
      <name val="Arial"/>
      <family val="2"/>
    </font>
    <font>
      <b/>
      <sz val="14"/>
      <color theme="1"/>
      <name val="Arial"/>
      <family val="2"/>
    </font>
    <font>
      <b/>
      <sz val="10"/>
      <color theme="1"/>
      <name val="Arial"/>
      <family val="2"/>
    </font>
    <font>
      <sz val="9"/>
      <name val="Arial"/>
      <family val="2"/>
    </font>
    <font>
      <b/>
      <sz val="9"/>
      <name val="Arial"/>
      <family val="2"/>
    </font>
  </fonts>
  <fills count="8">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rgb="FFCBC7D8"/>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4" tint="0.79998168889431442"/>
        <bgColor indexed="64"/>
      </patternFill>
    </fill>
  </fills>
  <borders count="24">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diagonal/>
    </border>
    <border>
      <left style="hair">
        <color auto="1"/>
      </left>
      <right style="thin">
        <color auto="1"/>
      </right>
      <top/>
      <bottom/>
      <diagonal/>
    </border>
    <border>
      <left/>
      <right style="thin">
        <color indexed="64"/>
      </right>
      <top style="thin">
        <color indexed="64"/>
      </top>
      <bottom style="thin">
        <color auto="1"/>
      </bottom>
      <diagonal/>
    </border>
    <border>
      <left/>
      <right style="hair">
        <color auto="1"/>
      </right>
      <top/>
      <bottom/>
      <diagonal/>
    </border>
    <border>
      <left style="medium">
        <color indexed="64"/>
      </left>
      <right style="hair">
        <color auto="1"/>
      </right>
      <top style="medium">
        <color indexed="64"/>
      </top>
      <bottom/>
      <diagonal/>
    </border>
    <border>
      <left style="hair">
        <color auto="1"/>
      </left>
      <right style="hair">
        <color auto="1"/>
      </right>
      <top style="medium">
        <color indexed="64"/>
      </top>
      <bottom/>
      <diagonal/>
    </border>
    <border>
      <left style="hair">
        <color auto="1"/>
      </left>
      <right style="medium">
        <color indexed="64"/>
      </right>
      <top style="medium">
        <color indexed="64"/>
      </top>
      <bottom/>
      <diagonal/>
    </border>
    <border>
      <left style="medium">
        <color indexed="64"/>
      </left>
      <right style="hair">
        <color auto="1"/>
      </right>
      <top/>
      <bottom/>
      <diagonal/>
    </border>
    <border>
      <left style="hair">
        <color auto="1"/>
      </left>
      <right style="medium">
        <color indexed="64"/>
      </right>
      <top/>
      <bottom/>
      <diagonal/>
    </border>
    <border>
      <left style="medium">
        <color indexed="64"/>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medium">
        <color indexed="64"/>
      </bottom>
      <diagonal/>
    </border>
  </borders>
  <cellStyleXfs count="79">
    <xf numFmtId="0" fontId="0" fillId="0" borderId="0"/>
    <xf numFmtId="166" fontId="2" fillId="0" borderId="0"/>
    <xf numFmtId="43"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0" fontId="3"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166" fontId="2" fillId="0" borderId="0"/>
    <xf numFmtId="0" fontId="3" fillId="0" borderId="0"/>
    <xf numFmtId="43" fontId="3" fillId="0" borderId="0" applyFont="0" applyFill="0" applyBorder="0" applyAlignment="0" applyProtection="0"/>
    <xf numFmtId="0" fontId="1" fillId="0" borderId="0"/>
    <xf numFmtId="43" fontId="3" fillId="0" borderId="0"/>
    <xf numFmtId="165" fontId="3" fillId="0" borderId="0"/>
    <xf numFmtId="44" fontId="1" fillId="0" borderId="0"/>
    <xf numFmtId="0" fontId="9" fillId="0" borderId="0"/>
    <xf numFmtId="0" fontId="9" fillId="0" borderId="0"/>
    <xf numFmtId="0" fontId="9" fillId="0" borderId="0"/>
    <xf numFmtId="0" fontId="9" fillId="0" borderId="0"/>
    <xf numFmtId="0" fontId="3" fillId="0" borderId="0"/>
    <xf numFmtId="167" fontId="3" fillId="0" borderId="0"/>
    <xf numFmtId="0" fontId="9" fillId="0" borderId="0"/>
    <xf numFmtId="0" fontId="9" fillId="0" borderId="0"/>
    <xf numFmtId="167" fontId="3" fillId="0" borderId="0"/>
    <xf numFmtId="0" fontId="9" fillId="0" borderId="0"/>
    <xf numFmtId="0" fontId="1" fillId="0" borderId="0"/>
    <xf numFmtId="165"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3" fillId="0" borderId="0"/>
  </cellStyleXfs>
  <cellXfs count="61">
    <xf numFmtId="0" fontId="0" fillId="0" borderId="0" xfId="0"/>
    <xf numFmtId="0" fontId="12" fillId="0" borderId="0" xfId="0" applyFont="1"/>
    <xf numFmtId="0" fontId="12" fillId="0" borderId="0" xfId="0" applyFont="1" applyAlignment="1">
      <alignment horizontal="center"/>
    </xf>
    <xf numFmtId="0" fontId="13" fillId="0" borderId="0" xfId="0" applyFont="1" applyAlignment="1">
      <alignment horizontal="left"/>
    </xf>
    <xf numFmtId="0" fontId="14" fillId="0" borderId="0" xfId="0" applyFont="1"/>
    <xf numFmtId="0" fontId="15" fillId="0" borderId="0" xfId="0" applyFont="1" applyAlignment="1">
      <alignment horizontal="center"/>
    </xf>
    <xf numFmtId="0" fontId="15" fillId="0" borderId="0" xfId="0" applyFont="1"/>
    <xf numFmtId="0" fontId="16" fillId="0" borderId="0" xfId="0" applyFont="1" applyAlignment="1">
      <alignment horizontal="center"/>
    </xf>
    <xf numFmtId="0" fontId="15" fillId="0" borderId="0" xfId="0" applyFont="1" applyAlignment="1">
      <alignment horizontal="center" vertical="center"/>
    </xf>
    <xf numFmtId="168" fontId="8" fillId="0" borderId="7" xfId="0" applyNumberFormat="1" applyFont="1" applyBorder="1" applyAlignment="1">
      <alignment horizontal="center"/>
    </xf>
    <xf numFmtId="0" fontId="12" fillId="0" borderId="0" xfId="0" applyFont="1" applyAlignment="1">
      <alignment horizontal="left"/>
    </xf>
    <xf numFmtId="169" fontId="5" fillId="4" borderId="9" xfId="1" applyNumberFormat="1" applyFont="1" applyFill="1" applyBorder="1" applyAlignment="1">
      <alignment horizontal="left"/>
    </xf>
    <xf numFmtId="169" fontId="7" fillId="4" borderId="6" xfId="1" applyNumberFormat="1" applyFont="1" applyFill="1" applyBorder="1" applyAlignment="1">
      <alignment horizontal="left"/>
    </xf>
    <xf numFmtId="0" fontId="15" fillId="4" borderId="6" xfId="0" applyFont="1" applyFill="1" applyBorder="1" applyAlignment="1">
      <alignment horizontal="center"/>
    </xf>
    <xf numFmtId="0" fontId="15" fillId="4" borderId="10" xfId="0" applyFont="1" applyFill="1" applyBorder="1" applyAlignment="1">
      <alignment horizontal="center"/>
    </xf>
    <xf numFmtId="0" fontId="17" fillId="4" borderId="3" xfId="0" applyFont="1" applyFill="1" applyBorder="1" applyAlignment="1">
      <alignment horizontal="left"/>
    </xf>
    <xf numFmtId="169" fontId="7" fillId="4" borderId="0" xfId="1" applyNumberFormat="1" applyFont="1" applyFill="1" applyAlignment="1">
      <alignment horizontal="center"/>
    </xf>
    <xf numFmtId="0" fontId="15" fillId="4" borderId="0" xfId="0" applyFont="1" applyFill="1" applyAlignment="1">
      <alignment horizontal="center"/>
    </xf>
    <xf numFmtId="0" fontId="15" fillId="4" borderId="1" xfId="0" applyFont="1" applyFill="1" applyBorder="1" applyAlignment="1">
      <alignment horizontal="center"/>
    </xf>
    <xf numFmtId="0" fontId="16" fillId="4" borderId="3" xfId="0" applyFont="1" applyFill="1" applyBorder="1" applyAlignment="1">
      <alignment horizontal="left"/>
    </xf>
    <xf numFmtId="169" fontId="19" fillId="4" borderId="3" xfId="1" applyNumberFormat="1" applyFont="1" applyFill="1" applyBorder="1" applyAlignment="1">
      <alignment horizontal="left"/>
    </xf>
    <xf numFmtId="169" fontId="7" fillId="4" borderId="4" xfId="1" applyNumberFormat="1" applyFont="1" applyFill="1" applyBorder="1" applyAlignment="1">
      <alignment horizontal="center"/>
    </xf>
    <xf numFmtId="169" fontId="7" fillId="4" borderId="5" xfId="1" applyNumberFormat="1" applyFont="1" applyFill="1" applyBorder="1" applyAlignment="1">
      <alignment horizontal="center"/>
    </xf>
    <xf numFmtId="0" fontId="15" fillId="4" borderId="5" xfId="0" applyFont="1" applyFill="1" applyBorder="1" applyAlignment="1">
      <alignment horizontal="center"/>
    </xf>
    <xf numFmtId="0" fontId="15" fillId="4" borderId="11" xfId="0" applyFont="1" applyFill="1" applyBorder="1" applyAlignment="1">
      <alignment horizontal="center"/>
    </xf>
    <xf numFmtId="168" fontId="8" fillId="0" borderId="13" xfId="0" applyNumberFormat="1" applyFont="1" applyBorder="1" applyAlignment="1">
      <alignment horizontal="center"/>
    </xf>
    <xf numFmtId="166" fontId="7" fillId="3" borderId="14" xfId="1" applyFont="1" applyFill="1" applyBorder="1" applyAlignment="1">
      <alignment horizontal="center" vertical="center" wrapText="1"/>
    </xf>
    <xf numFmtId="168" fontId="8" fillId="0" borderId="15" xfId="0" applyNumberFormat="1" applyFont="1" applyBorder="1" applyAlignment="1">
      <alignment horizontal="center"/>
    </xf>
    <xf numFmtId="166" fontId="7" fillId="2" borderId="8" xfId="1" applyFont="1" applyFill="1" applyBorder="1" applyAlignment="1">
      <alignment horizontal="center" vertical="center" wrapText="1"/>
    </xf>
    <xf numFmtId="0" fontId="18" fillId="0" borderId="2" xfId="0" applyFont="1" applyBorder="1" applyAlignment="1">
      <alignment horizontal="center"/>
    </xf>
    <xf numFmtId="0" fontId="18" fillId="0" borderId="2" xfId="0" applyFont="1" applyBorder="1" applyAlignment="1">
      <alignment horizontal="center" vertical="center"/>
    </xf>
    <xf numFmtId="168" fontId="8" fillId="7" borderId="13" xfId="0" applyNumberFormat="1" applyFont="1" applyFill="1" applyBorder="1" applyAlignment="1">
      <alignment horizontal="center"/>
    </xf>
    <xf numFmtId="166" fontId="7" fillId="5" borderId="8" xfId="1" applyFont="1" applyFill="1" applyBorder="1" applyAlignment="1">
      <alignment horizontal="center" vertical="center" wrapText="1"/>
    </xf>
    <xf numFmtId="1" fontId="6" fillId="7" borderId="8" xfId="0" applyNumberFormat="1" applyFont="1" applyFill="1" applyBorder="1" applyAlignment="1">
      <alignment horizontal="centerContinuous"/>
    </xf>
    <xf numFmtId="166" fontId="7" fillId="6" borderId="12" xfId="1" applyFont="1" applyFill="1" applyBorder="1" applyAlignment="1">
      <alignment horizontal="center" vertical="center" wrapText="1"/>
    </xf>
    <xf numFmtId="1" fontId="15" fillId="0" borderId="0" xfId="0" applyNumberFormat="1" applyFont="1" applyAlignment="1">
      <alignment horizontal="center" vertical="center"/>
    </xf>
    <xf numFmtId="166" fontId="7" fillId="6" borderId="8" xfId="1" applyFont="1" applyFill="1" applyBorder="1" applyAlignment="1">
      <alignment horizontal="center" vertical="center" wrapText="1"/>
    </xf>
    <xf numFmtId="166" fontId="7" fillId="7" borderId="8" xfId="1" applyFont="1" applyFill="1" applyBorder="1" applyAlignment="1">
      <alignment horizontal="center" vertical="center" wrapText="1"/>
    </xf>
    <xf numFmtId="0" fontId="18" fillId="0" borderId="9" xfId="0" applyFont="1" applyBorder="1" applyAlignment="1">
      <alignment horizontal="center"/>
    </xf>
    <xf numFmtId="0" fontId="18" fillId="0" borderId="3" xfId="0" applyFont="1" applyBorder="1" applyAlignment="1">
      <alignment horizontal="center"/>
    </xf>
    <xf numFmtId="166" fontId="7" fillId="6" borderId="1" xfId="1" applyFont="1" applyFill="1" applyBorder="1" applyAlignment="1">
      <alignment horizontal="center" vertical="center" wrapText="1"/>
    </xf>
    <xf numFmtId="168" fontId="8" fillId="0" borderId="1" xfId="0" applyNumberFormat="1" applyFont="1" applyBorder="1" applyAlignment="1">
      <alignment horizontal="center"/>
    </xf>
    <xf numFmtId="168" fontId="6" fillId="7" borderId="12" xfId="0" applyNumberFormat="1" applyFont="1" applyFill="1" applyBorder="1" applyAlignment="1">
      <alignment horizontal="centerContinuous"/>
    </xf>
    <xf numFmtId="1" fontId="6" fillId="7" borderId="12" xfId="0" applyNumberFormat="1" applyFont="1" applyFill="1" applyBorder="1" applyAlignment="1">
      <alignment horizontal="center"/>
    </xf>
    <xf numFmtId="168" fontId="8" fillId="0" borderId="16" xfId="0" applyNumberFormat="1" applyFont="1" applyBorder="1" applyAlignment="1">
      <alignment horizontal="center"/>
    </xf>
    <xf numFmtId="168" fontId="8" fillId="0" borderId="17" xfId="0" applyNumberFormat="1" applyFont="1" applyBorder="1" applyAlignment="1">
      <alignment horizontal="center"/>
    </xf>
    <xf numFmtId="168" fontId="8" fillId="0" borderId="18" xfId="0" applyNumberFormat="1" applyFont="1" applyBorder="1" applyAlignment="1">
      <alignment horizontal="center"/>
    </xf>
    <xf numFmtId="168" fontId="8" fillId="0" borderId="19" xfId="0" applyNumberFormat="1" applyFont="1" applyBorder="1" applyAlignment="1">
      <alignment horizontal="center"/>
    </xf>
    <xf numFmtId="168" fontId="8" fillId="0" borderId="20" xfId="0" applyNumberFormat="1" applyFont="1" applyBorder="1" applyAlignment="1">
      <alignment horizontal="center"/>
    </xf>
    <xf numFmtId="168" fontId="8" fillId="0" borderId="21" xfId="0" applyNumberFormat="1" applyFont="1" applyBorder="1" applyAlignment="1">
      <alignment horizontal="center"/>
    </xf>
    <xf numFmtId="168" fontId="8" fillId="0" borderId="22" xfId="0" applyNumberFormat="1" applyFont="1" applyBorder="1" applyAlignment="1">
      <alignment horizontal="center"/>
    </xf>
    <xf numFmtId="168" fontId="8" fillId="0" borderId="23" xfId="0" applyNumberFormat="1" applyFont="1" applyBorder="1" applyAlignment="1">
      <alignment horizontal="center"/>
    </xf>
    <xf numFmtId="0" fontId="6" fillId="2" borderId="8" xfId="0" applyFont="1" applyFill="1" applyBorder="1" applyAlignment="1">
      <alignment horizontal="center" vertical="center" wrapText="1"/>
    </xf>
    <xf numFmtId="168" fontId="6" fillId="2" borderId="8" xfId="0" applyNumberFormat="1" applyFont="1" applyFill="1" applyBorder="1" applyAlignment="1">
      <alignment horizontal="center" vertical="center"/>
    </xf>
    <xf numFmtId="0" fontId="4" fillId="0" borderId="8" xfId="0" quotePrefix="1" applyFont="1" applyBorder="1" applyAlignment="1">
      <alignment horizontal="center" wrapText="1"/>
    </xf>
    <xf numFmtId="0" fontId="4" fillId="0" borderId="8" xfId="0" applyFont="1" applyBorder="1" applyAlignment="1">
      <alignment wrapText="1"/>
    </xf>
    <xf numFmtId="2" fontId="4" fillId="0" borderId="8" xfId="0" applyNumberFormat="1" applyFont="1" applyBorder="1" applyAlignment="1">
      <alignment horizontal="centerContinuous"/>
    </xf>
    <xf numFmtId="0" fontId="6" fillId="0" borderId="8" xfId="0" quotePrefix="1" applyFont="1" applyBorder="1" applyAlignment="1">
      <alignment horizontal="center" wrapText="1"/>
    </xf>
    <xf numFmtId="0" fontId="6" fillId="0" borderId="8" xfId="0" applyFont="1" applyBorder="1" applyAlignment="1">
      <alignment wrapText="1"/>
    </xf>
    <xf numFmtId="2" fontId="6" fillId="0" borderId="8" xfId="0" applyNumberFormat="1" applyFont="1" applyBorder="1" applyAlignment="1">
      <alignment horizontal="center"/>
    </xf>
    <xf numFmtId="166" fontId="7" fillId="3" borderId="8" xfId="1" applyFont="1" applyFill="1" applyBorder="1" applyAlignment="1">
      <alignment horizontal="center" vertical="center" wrapText="1"/>
    </xf>
  </cellXfs>
  <cellStyles count="79">
    <cellStyle name="Comma 10" xfId="66" xr:uid="{28F73EA1-FD02-4B1D-88E2-921290597A60}"/>
    <cellStyle name="Comma 11" xfId="70" xr:uid="{7C90DB4D-15F2-4283-A201-EA4237D8E578}"/>
    <cellStyle name="Comma 12" xfId="75" xr:uid="{0136FA3A-3E06-43C3-B345-3EE22606F273}"/>
    <cellStyle name="Comma 13" xfId="73" xr:uid="{FF52D9B2-582E-4F6E-A907-1D1D99A43304}"/>
    <cellStyle name="Comma 14" xfId="2" xr:uid="{39795C81-1B35-48C5-825F-08BDC476E08D}"/>
    <cellStyle name="Comma 2" xfId="3" xr:uid="{C7625A5A-00D8-46A5-BC6C-477C0BC61CB7}"/>
    <cellStyle name="Comma 2 2" xfId="14" xr:uid="{84811569-70B1-4EE4-8C6A-D7A158A1E5D2}"/>
    <cellStyle name="Comma 2 2 2" xfId="17" xr:uid="{076C4715-301D-4AB2-9BE9-E1A1AFDD2FA1}"/>
    <cellStyle name="Comma 2 3" xfId="30" xr:uid="{E740657C-43F4-4BF5-9EAE-7CACA3CFA305}"/>
    <cellStyle name="Comma 2 4" xfId="16" xr:uid="{DC6447E9-5135-4481-B714-8622F9E7C578}"/>
    <cellStyle name="Comma 3" xfId="31" xr:uid="{F02193F9-63EB-4DAD-A2AD-BD6E1783575D}"/>
    <cellStyle name="Comma 4" xfId="35" xr:uid="{D3D4D505-2598-4C8C-A3BF-3F5A443D8C73}"/>
    <cellStyle name="Comma 5" xfId="48" xr:uid="{8AA7AA85-523B-41F5-A017-7AE80E6CADB2}"/>
    <cellStyle name="Comma 6" xfId="50" xr:uid="{ADE51B50-8AA8-4BAA-BDF3-D61826BACDF9}"/>
    <cellStyle name="Comma 7" xfId="54" xr:uid="{525B5631-9D25-4089-830C-021E92E9D3AD}"/>
    <cellStyle name="Comma 8" xfId="58" xr:uid="{F98AE80B-5DAD-40B7-96AA-40890483E6CA}"/>
    <cellStyle name="Comma 9" xfId="62" xr:uid="{E4A3CD2A-79B7-4198-9B0F-A2B9895CC8A6}"/>
    <cellStyle name="Currency 10" xfId="68" xr:uid="{917108F7-E2AC-4B0E-B3FA-FCF553D8C83B}"/>
    <cellStyle name="Currency 11" xfId="72" xr:uid="{814EF73A-F027-4359-AAFB-B822A4A86BF0}"/>
    <cellStyle name="Currency 12" xfId="77" xr:uid="{572026BF-8E1B-47EA-A729-B2E9F6E7E2C5}"/>
    <cellStyle name="Currency 2" xfId="18" xr:uid="{8D9DE441-05D0-4C12-98A4-528F699AA58A}"/>
    <cellStyle name="Currency 3" xfId="32" xr:uid="{8F3E5927-FD86-49F4-8865-7B0C66AF3D81}"/>
    <cellStyle name="Currency 4" xfId="36" xr:uid="{831D2272-1ECB-43C6-B59B-064119ED05BD}"/>
    <cellStyle name="Currency 5" xfId="47" xr:uid="{61381689-2D8C-425D-BEC8-4906969E6203}"/>
    <cellStyle name="Currency 6" xfId="52" xr:uid="{D71A0139-62D8-4415-84F4-EBC38F2DF6B3}"/>
    <cellStyle name="Currency 7" xfId="56" xr:uid="{EB16008C-EC2C-4D1A-B09F-06ACEA3E3FDE}"/>
    <cellStyle name="Currency 8" xfId="60" xr:uid="{C564B232-13CB-4D2C-862C-2D413D0BF2FB}"/>
    <cellStyle name="Currency 9" xfId="64" xr:uid="{40BB8C5A-0DC2-4235-B14D-F6D2E46BCBD7}"/>
    <cellStyle name="Normal" xfId="0" builtinId="0"/>
    <cellStyle name="Normal 10" xfId="19" xr:uid="{87023CAA-D831-4F84-B1C9-471BC7D5A0E9}"/>
    <cellStyle name="Normal 10 2" xfId="40" xr:uid="{F12BE42B-A941-4A77-BDB7-8C6E22FF8A62}"/>
    <cellStyle name="Normal 11" xfId="4" xr:uid="{4DE37CE1-257E-4673-8051-ABE8F3424C92}"/>
    <cellStyle name="Normal 11 2" xfId="41" xr:uid="{3D435B76-87F9-4CC3-B6E1-1179F3719E1E}"/>
    <cellStyle name="Normal 11 3" xfId="20" xr:uid="{7DF3563F-1D96-49A6-BE94-88B10F58F121}"/>
    <cellStyle name="Normal 12" xfId="5" xr:uid="{146FAE0C-247B-434B-92B4-DA683E0C6E2E}"/>
    <cellStyle name="Normal 12 2" xfId="44" xr:uid="{C2D8EE33-8AC9-4968-A075-344C8D0E5EC4}"/>
    <cellStyle name="Normal 12 3" xfId="21" xr:uid="{C9B789CF-A8E5-490F-B182-C66A58EEDEC6}"/>
    <cellStyle name="Normal 13" xfId="22" xr:uid="{107C893C-503E-47E8-9FAC-6E7B5F27FD79}"/>
    <cellStyle name="Normal 13 2" xfId="45" xr:uid="{7257EE77-C278-4AE6-9D4A-84E78B7547E8}"/>
    <cellStyle name="Normal 14" xfId="38" xr:uid="{9918D7A8-E7A5-4FBA-8B60-4D7797C886C2}"/>
    <cellStyle name="Normal 15" xfId="49" xr:uid="{013EB4BD-2C91-4BC9-AB1D-6881B6F7A7A1}"/>
    <cellStyle name="Normal 16" xfId="53" xr:uid="{43CF8A0D-65E1-4C61-8822-BB1C221650DB}"/>
    <cellStyle name="Normal 17" xfId="57" xr:uid="{20F63FB1-F31E-4CA7-9BCC-10E3DD622D17}"/>
    <cellStyle name="Normal 18" xfId="61" xr:uid="{38E56831-57BE-433E-A3A0-FF84EFE577C3}"/>
    <cellStyle name="Normal 19" xfId="65" xr:uid="{97164F12-5682-43F7-90E2-2CEE7980C9A3}"/>
    <cellStyle name="Normal 2" xfId="11" xr:uid="{BED851AE-080E-4F7D-AC11-052C6ACABE50}"/>
    <cellStyle name="Normal 2 2" xfId="6" xr:uid="{2E27D289-AD47-4918-A625-D5D38CD1CF8C}"/>
    <cellStyle name="Normal 20" xfId="69" xr:uid="{51CC09A0-1DCB-4A68-BF74-EFAB1E45EECC}"/>
    <cellStyle name="Normal 21" xfId="7" xr:uid="{D2C5A414-517B-49A5-821F-75CF71D02B5A}"/>
    <cellStyle name="Normal 21 2" xfId="74" xr:uid="{1199D56C-EC28-4EAF-9E59-68E92DBC0931}"/>
    <cellStyle name="Normal 22" xfId="15" xr:uid="{D71DA8B6-511B-40B5-B32A-FD1908878480}"/>
    <cellStyle name="Normal 23" xfId="78" xr:uid="{A54A88AB-D225-456B-A65E-B44E7A2267E6}"/>
    <cellStyle name="Normal 24" xfId="1" xr:uid="{65810F7C-BFE8-4FB8-9A72-DD2147EB5674}"/>
    <cellStyle name="Normal 29" xfId="8" xr:uid="{A7721DC4-102E-4E36-A6FE-920FC62CDDCF}"/>
    <cellStyle name="Normal 3" xfId="12" xr:uid="{2D94A4C6-ED9A-453F-9537-F211E049CFF3}"/>
    <cellStyle name="Normal 3 2" xfId="23" xr:uid="{B69BCBF8-FC66-473A-BF24-A0A71F5BF6FA}"/>
    <cellStyle name="Normal 4" xfId="13" xr:uid="{880C3E99-C505-45F0-A2D4-06BCAF424AC4}"/>
    <cellStyle name="Normal 4 2" xfId="25" xr:uid="{B4F05BD6-946C-477E-830E-5751F1DA05E1}"/>
    <cellStyle name="Normal 4 3" xfId="43" xr:uid="{13BB1262-5D33-4171-9CF6-5083C1C6E9D8}"/>
    <cellStyle name="Normal 4 4" xfId="24" xr:uid="{3C9C1667-0E4E-4A90-AAF9-9ABED38EEFAB}"/>
    <cellStyle name="Normal 5" xfId="26" xr:uid="{7A7E70EE-D144-48FA-AB56-D9D6AD0CCEF8}"/>
    <cellStyle name="Normal 5 2" xfId="46" xr:uid="{4E2327E3-4876-4329-88B6-4A90BBCD2FE3}"/>
    <cellStyle name="Normal 6" xfId="27" xr:uid="{480F341B-9C4B-4925-A7F2-40A2B97D9D03}"/>
    <cellStyle name="Normal 7" xfId="29" xr:uid="{597ADDFB-0FA1-4485-8B2D-DE0B06A9EC4F}"/>
    <cellStyle name="Normal 8" xfId="28" xr:uid="{6CD5A62C-2A3E-403A-82B6-BBD81382B34C}"/>
    <cellStyle name="Normal 8 2" xfId="42" xr:uid="{07B2D575-C090-40D3-97F9-D5EFA8C05F63}"/>
    <cellStyle name="Normal 9" xfId="9" xr:uid="{75FD5DDB-0701-4ED4-BED7-7FE3B42AF88E}"/>
    <cellStyle name="Normal 9 2" xfId="34" xr:uid="{98598CF4-5886-48E8-92DA-F0AAF37B1482}"/>
    <cellStyle name="Percent 10" xfId="71" xr:uid="{08567A7F-260E-4BB6-AD07-27B2037D4EB6}"/>
    <cellStyle name="Percent 11" xfId="76" xr:uid="{714953DD-C726-4E8C-B4F9-0534321C0498}"/>
    <cellStyle name="Percent 12" xfId="10" xr:uid="{735B2375-96CB-4A49-A6D2-A002E4CE7CB9}"/>
    <cellStyle name="Percent 2" xfId="33" xr:uid="{5F4D9E8C-0252-4EB4-8729-F3E1F4866F4A}"/>
    <cellStyle name="Percent 3" xfId="37" xr:uid="{85603054-EBB9-4876-8392-416DD6A2C182}"/>
    <cellStyle name="Percent 4" xfId="39" xr:uid="{DE44A10C-C70D-4C23-8234-C70705D09813}"/>
    <cellStyle name="Percent 5" xfId="51" xr:uid="{101F32EE-519D-48EE-A69A-BD3927C9821B}"/>
    <cellStyle name="Percent 6" xfId="55" xr:uid="{8E98ADD1-7860-4907-8C29-D98283213F14}"/>
    <cellStyle name="Percent 7" xfId="59" xr:uid="{35276B1A-1737-46FF-AC72-CDB570034FB6}"/>
    <cellStyle name="Percent 8" xfId="63" xr:uid="{D20E2999-487C-4C14-8D05-56C628B2D913}"/>
    <cellStyle name="Percent 9" xfId="67" xr:uid="{82D40E0B-5515-4578-8693-5AA1556DD12A}"/>
  </cellStyles>
  <dxfs count="0"/>
  <tableStyles count="0" defaultTableStyle="TableStyleMedium2" defaultPivotStyle="PivotStyleLight16"/>
  <colors>
    <mruColors>
      <color rgb="FFCBC7D8"/>
      <color rgb="FFF2DDE1"/>
      <color rgb="FF1684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74B2-1CCF-4806-94B0-9BD8FDA8048E}">
  <dimension ref="A1:C16"/>
  <sheetViews>
    <sheetView showGridLines="0" workbookViewId="0"/>
  </sheetViews>
  <sheetFormatPr defaultColWidth="8.88671875" defaultRowHeight="13.8" x14ac:dyDescent="0.25"/>
  <cols>
    <col min="1" max="1" width="14.88671875" style="2" bestFit="1" customWidth="1"/>
    <col min="2" max="2" width="57.5546875" style="1" customWidth="1"/>
    <col min="3" max="3" width="8.6640625" style="1" bestFit="1" customWidth="1"/>
    <col min="4" max="16384" width="8.88671875" style="1"/>
  </cols>
  <sheetData>
    <row r="1" spans="1:3" ht="17.399999999999999" x14ac:dyDescent="0.3">
      <c r="A1" s="3" t="s">
        <v>0</v>
      </c>
    </row>
    <row r="2" spans="1:3" x14ac:dyDescent="0.25">
      <c r="A2" s="10" t="s">
        <v>1</v>
      </c>
    </row>
    <row r="3" spans="1:3" x14ac:dyDescent="0.25">
      <c r="A3" s="10"/>
    </row>
    <row r="4" spans="1:3" ht="47.4" customHeight="1" x14ac:dyDescent="0.25">
      <c r="A4" s="52" t="s">
        <v>2</v>
      </c>
      <c r="B4" s="52" t="s">
        <v>3</v>
      </c>
      <c r="C4" s="53" t="s">
        <v>4</v>
      </c>
    </row>
    <row r="5" spans="1:3" ht="19.95" customHeight="1" x14ac:dyDescent="0.3">
      <c r="A5" s="54" t="s">
        <v>5</v>
      </c>
      <c r="B5" s="55" t="s">
        <v>6</v>
      </c>
      <c r="C5" s="56">
        <v>313</v>
      </c>
    </row>
    <row r="6" spans="1:3" ht="19.95" customHeight="1" x14ac:dyDescent="0.3">
      <c r="A6" s="54" t="s">
        <v>7</v>
      </c>
      <c r="B6" s="55" t="s">
        <v>8</v>
      </c>
      <c r="C6" s="56">
        <v>18</v>
      </c>
    </row>
    <row r="7" spans="1:3" ht="19.95" customHeight="1" x14ac:dyDescent="0.3">
      <c r="A7" s="54" t="s">
        <v>9</v>
      </c>
      <c r="B7" s="55" t="s">
        <v>10</v>
      </c>
      <c r="C7" s="56">
        <v>39</v>
      </c>
    </row>
    <row r="8" spans="1:3" ht="19.95" customHeight="1" x14ac:dyDescent="0.3">
      <c r="A8" s="54" t="s">
        <v>11</v>
      </c>
      <c r="B8" s="55" t="s">
        <v>12</v>
      </c>
      <c r="C8" s="56">
        <v>229</v>
      </c>
    </row>
    <row r="9" spans="1:3" ht="19.95" customHeight="1" x14ac:dyDescent="0.3">
      <c r="A9" s="54" t="s">
        <v>13</v>
      </c>
      <c r="B9" s="55" t="s">
        <v>14</v>
      </c>
      <c r="C9" s="56">
        <v>52</v>
      </c>
    </row>
    <row r="10" spans="1:3" ht="19.95" customHeight="1" x14ac:dyDescent="0.3">
      <c r="A10" s="54" t="s">
        <v>15</v>
      </c>
      <c r="B10" s="55" t="s">
        <v>16</v>
      </c>
      <c r="C10" s="56">
        <v>47</v>
      </c>
    </row>
    <row r="11" spans="1:3" ht="30.6" customHeight="1" x14ac:dyDescent="0.3">
      <c r="A11" s="54" t="s">
        <v>17</v>
      </c>
      <c r="B11" s="55" t="s">
        <v>18</v>
      </c>
      <c r="C11" s="56">
        <v>123</v>
      </c>
    </row>
    <row r="12" spans="1:3" ht="19.95" customHeight="1" x14ac:dyDescent="0.3">
      <c r="A12" s="54" t="s">
        <v>19</v>
      </c>
      <c r="B12" s="55" t="s">
        <v>20</v>
      </c>
      <c r="C12" s="56">
        <v>43</v>
      </c>
    </row>
    <row r="13" spans="1:3" ht="19.95" customHeight="1" x14ac:dyDescent="0.3">
      <c r="A13" s="54" t="s">
        <v>21</v>
      </c>
      <c r="B13" s="55" t="s">
        <v>22</v>
      </c>
      <c r="C13" s="56">
        <v>34</v>
      </c>
    </row>
    <row r="14" spans="1:3" ht="19.95" customHeight="1" x14ac:dyDescent="0.3">
      <c r="A14" s="54">
        <v>11</v>
      </c>
      <c r="B14" s="55" t="s">
        <v>23</v>
      </c>
      <c r="C14" s="56">
        <v>8</v>
      </c>
    </row>
    <row r="15" spans="1:3" ht="19.95" customHeight="1" x14ac:dyDescent="0.3">
      <c r="A15" s="54">
        <v>12</v>
      </c>
      <c r="B15" s="55" t="s">
        <v>24</v>
      </c>
      <c r="C15" s="56">
        <v>94</v>
      </c>
    </row>
    <row r="16" spans="1:3" s="4" customFormat="1" ht="19.95" customHeight="1" x14ac:dyDescent="0.3">
      <c r="A16" s="57"/>
      <c r="B16" s="58" t="s">
        <v>25</v>
      </c>
      <c r="C16" s="59">
        <f>SUM(C5:C15)</f>
        <v>1000</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013A2-F6BF-49E3-908F-A6706A8F426A}">
  <dimension ref="B1:P128"/>
  <sheetViews>
    <sheetView showGridLines="0" tabSelected="1" zoomScale="90" zoomScaleNormal="90" workbookViewId="0">
      <pane ySplit="7" topLeftCell="A8" activePane="bottomLeft" state="frozen"/>
      <selection pane="bottomLeft" activeCell="G6" sqref="G6"/>
    </sheetView>
  </sheetViews>
  <sheetFormatPr defaultColWidth="8.88671875" defaultRowHeight="13.8" x14ac:dyDescent="0.25"/>
  <cols>
    <col min="1" max="1" width="1.109375" style="6" customWidth="1"/>
    <col min="2" max="2" width="17.109375" style="7" customWidth="1"/>
    <col min="3" max="14" width="17.6640625" style="5" customWidth="1"/>
    <col min="15" max="16" width="15.6640625" style="5" customWidth="1"/>
    <col min="17" max="29" width="17.6640625" style="6" customWidth="1"/>
    <col min="30" max="16384" width="8.88671875" style="6"/>
  </cols>
  <sheetData>
    <row r="1" spans="2:16" ht="22.95" customHeight="1" x14ac:dyDescent="0.3">
      <c r="B1" s="11" t="s">
        <v>26</v>
      </c>
      <c r="C1" s="12"/>
      <c r="D1" s="12"/>
      <c r="E1" s="12"/>
      <c r="F1" s="12"/>
      <c r="G1" s="13"/>
      <c r="H1" s="13"/>
      <c r="I1" s="13"/>
      <c r="J1" s="13"/>
      <c r="K1" s="13"/>
      <c r="L1" s="13"/>
      <c r="M1" s="13"/>
      <c r="N1" s="13"/>
      <c r="O1" s="13"/>
      <c r="P1" s="14"/>
    </row>
    <row r="2" spans="2:16" ht="17.399999999999999" x14ac:dyDescent="0.3">
      <c r="B2" s="15" t="s">
        <v>27</v>
      </c>
      <c r="C2" s="16"/>
      <c r="D2" s="16"/>
      <c r="E2" s="16"/>
      <c r="F2" s="16"/>
      <c r="G2" s="17"/>
      <c r="H2" s="17"/>
      <c r="I2" s="17"/>
      <c r="J2" s="17"/>
      <c r="K2" s="17"/>
      <c r="L2" s="17"/>
      <c r="M2" s="17"/>
      <c r="N2" s="17"/>
      <c r="O2" s="17"/>
      <c r="P2" s="18"/>
    </row>
    <row r="3" spans="2:16" x14ac:dyDescent="0.25">
      <c r="B3" s="19" t="s">
        <v>28</v>
      </c>
      <c r="C3" s="16"/>
      <c r="D3" s="16"/>
      <c r="E3" s="16"/>
      <c r="F3" s="16"/>
      <c r="G3" s="17"/>
      <c r="H3" s="17"/>
      <c r="I3" s="17"/>
      <c r="J3" s="17"/>
      <c r="K3" s="17"/>
      <c r="L3" s="17"/>
      <c r="M3" s="17"/>
      <c r="N3" s="17"/>
      <c r="O3" s="17"/>
      <c r="P3" s="18"/>
    </row>
    <row r="4" spans="2:16" x14ac:dyDescent="0.25">
      <c r="B4" s="20" t="s">
        <v>56</v>
      </c>
      <c r="C4" s="16"/>
      <c r="D4" s="16"/>
      <c r="E4" s="16"/>
      <c r="F4" s="16"/>
      <c r="G4" s="17"/>
      <c r="H4" s="17"/>
      <c r="I4" s="17"/>
      <c r="J4" s="17"/>
      <c r="K4" s="17"/>
      <c r="L4" s="17"/>
      <c r="M4" s="17"/>
      <c r="N4" s="17"/>
      <c r="O4" s="17"/>
      <c r="P4" s="18"/>
    </row>
    <row r="5" spans="2:16" x14ac:dyDescent="0.25">
      <c r="B5" s="20" t="s">
        <v>55</v>
      </c>
      <c r="C5" s="16"/>
      <c r="D5" s="16"/>
      <c r="E5" s="16"/>
      <c r="F5" s="16"/>
      <c r="G5" s="17"/>
      <c r="H5" s="17"/>
      <c r="I5" s="17"/>
      <c r="J5" s="17"/>
      <c r="K5" s="17"/>
      <c r="L5" s="17"/>
      <c r="M5" s="17"/>
      <c r="N5" s="17"/>
      <c r="O5" s="17"/>
      <c r="P5" s="18"/>
    </row>
    <row r="6" spans="2:16" x14ac:dyDescent="0.25">
      <c r="B6" s="21"/>
      <c r="C6" s="22"/>
      <c r="D6" s="22"/>
      <c r="E6" s="22"/>
      <c r="F6" s="22"/>
      <c r="G6" s="23"/>
      <c r="H6" s="23"/>
      <c r="I6" s="23"/>
      <c r="J6" s="23"/>
      <c r="K6" s="23"/>
      <c r="L6" s="23"/>
      <c r="M6" s="23"/>
      <c r="N6" s="23"/>
      <c r="O6" s="23"/>
      <c r="P6" s="24"/>
    </row>
    <row r="7" spans="2:16" s="8" customFormat="1" ht="100.95" customHeight="1" x14ac:dyDescent="0.3">
      <c r="B7" s="28" t="s">
        <v>29</v>
      </c>
      <c r="C7" s="26" t="s">
        <v>6</v>
      </c>
      <c r="D7" s="60" t="s">
        <v>8</v>
      </c>
      <c r="E7" s="60" t="s">
        <v>10</v>
      </c>
      <c r="F7" s="60" t="s">
        <v>12</v>
      </c>
      <c r="G7" s="60" t="s">
        <v>14</v>
      </c>
      <c r="H7" s="60" t="s">
        <v>16</v>
      </c>
      <c r="I7" s="60" t="s">
        <v>18</v>
      </c>
      <c r="J7" s="60" t="s">
        <v>20</v>
      </c>
      <c r="K7" s="60" t="s">
        <v>22</v>
      </c>
      <c r="L7" s="60" t="s">
        <v>23</v>
      </c>
      <c r="M7" s="60" t="s">
        <v>24</v>
      </c>
      <c r="N7" s="32" t="s">
        <v>30</v>
      </c>
      <c r="O7" s="36" t="s">
        <v>31</v>
      </c>
      <c r="P7" s="37" t="s">
        <v>32</v>
      </c>
    </row>
    <row r="8" spans="2:16" s="35" customFormat="1" ht="16.2" thickBot="1" x14ac:dyDescent="0.35">
      <c r="B8" s="33" t="s">
        <v>33</v>
      </c>
      <c r="C8" s="42">
        <v>313</v>
      </c>
      <c r="D8" s="42">
        <v>18</v>
      </c>
      <c r="E8" s="42">
        <v>39</v>
      </c>
      <c r="F8" s="42">
        <v>229</v>
      </c>
      <c r="G8" s="42">
        <v>52</v>
      </c>
      <c r="H8" s="42">
        <v>47</v>
      </c>
      <c r="I8" s="42">
        <v>123</v>
      </c>
      <c r="J8" s="42">
        <v>43</v>
      </c>
      <c r="K8" s="42">
        <v>34</v>
      </c>
      <c r="L8" s="42">
        <v>8</v>
      </c>
      <c r="M8" s="42">
        <v>94</v>
      </c>
      <c r="N8" s="43">
        <f>SUM($C$8:$M$8)</f>
        <v>1000</v>
      </c>
      <c r="O8" s="34"/>
      <c r="P8" s="31"/>
    </row>
    <row r="9" spans="2:16" x14ac:dyDescent="0.25">
      <c r="B9" s="38" t="s">
        <v>34</v>
      </c>
      <c r="C9" s="44">
        <v>90.3</v>
      </c>
      <c r="D9" s="45">
        <v>89.7</v>
      </c>
      <c r="E9" s="45">
        <v>96.5</v>
      </c>
      <c r="F9" s="45">
        <v>96.5</v>
      </c>
      <c r="G9" s="45">
        <v>92.2</v>
      </c>
      <c r="H9" s="45">
        <v>96.5</v>
      </c>
      <c r="I9" s="45">
        <v>97.8</v>
      </c>
      <c r="J9" s="45">
        <v>97.2</v>
      </c>
      <c r="K9" s="45">
        <v>95.5</v>
      </c>
      <c r="L9" s="45">
        <v>96.7</v>
      </c>
      <c r="M9" s="45">
        <v>95.9</v>
      </c>
      <c r="N9" s="46">
        <f t="shared" ref="N9:N40" si="0">SUMPRODUCT(C9:M9, $C$8:$M$8)/SUM($C$8:$M$8)</f>
        <v>94.314600000000027</v>
      </c>
      <c r="O9" s="40"/>
      <c r="P9" s="31"/>
    </row>
    <row r="10" spans="2:16" x14ac:dyDescent="0.25">
      <c r="B10" s="39" t="s">
        <v>35</v>
      </c>
      <c r="C10" s="47">
        <v>102.1</v>
      </c>
      <c r="D10" s="9">
        <v>100.1</v>
      </c>
      <c r="E10" s="9">
        <v>99.9</v>
      </c>
      <c r="F10" s="9">
        <v>101.4</v>
      </c>
      <c r="G10" s="9">
        <v>100</v>
      </c>
      <c r="H10" s="9">
        <v>97.4</v>
      </c>
      <c r="I10" s="9">
        <v>100</v>
      </c>
      <c r="J10" s="9">
        <v>98.6</v>
      </c>
      <c r="K10" s="9">
        <v>96.1</v>
      </c>
      <c r="L10" s="9">
        <v>99.5</v>
      </c>
      <c r="M10" s="9">
        <v>102.2</v>
      </c>
      <c r="N10" s="48">
        <f t="shared" si="0"/>
        <v>100.86360000000001</v>
      </c>
      <c r="O10" s="41">
        <f>(N10-N9)/N9*100</f>
        <v>6.943781768676299</v>
      </c>
      <c r="P10" s="31"/>
    </row>
    <row r="11" spans="2:16" x14ac:dyDescent="0.25">
      <c r="B11" s="39" t="s">
        <v>36</v>
      </c>
      <c r="C11" s="47">
        <v>107.6</v>
      </c>
      <c r="D11" s="9">
        <v>110.2</v>
      </c>
      <c r="E11" s="9">
        <v>103.7</v>
      </c>
      <c r="F11" s="9">
        <v>102.1</v>
      </c>
      <c r="G11" s="9">
        <v>107.8</v>
      </c>
      <c r="H11" s="9">
        <v>106.2</v>
      </c>
      <c r="I11" s="9">
        <v>102.3</v>
      </c>
      <c r="J11" s="9">
        <v>104.2</v>
      </c>
      <c r="K11" s="9">
        <v>108.5</v>
      </c>
      <c r="L11" s="9">
        <v>103.8</v>
      </c>
      <c r="M11" s="9">
        <v>101.9</v>
      </c>
      <c r="N11" s="48">
        <f t="shared" si="0"/>
        <v>104.84609999999999</v>
      </c>
      <c r="O11" s="41">
        <f t="shared" ref="O11:O74" si="1">(N11-N10)/N10*100</f>
        <v>3.948401603750002</v>
      </c>
      <c r="P11" s="31"/>
    </row>
    <row r="12" spans="2:16" ht="14.4" thickBot="1" x14ac:dyDescent="0.3">
      <c r="B12" s="39" t="s">
        <v>37</v>
      </c>
      <c r="C12" s="49">
        <v>110.1</v>
      </c>
      <c r="D12" s="50">
        <v>113.4</v>
      </c>
      <c r="E12" s="50">
        <v>106</v>
      </c>
      <c r="F12" s="50">
        <v>102.4</v>
      </c>
      <c r="G12" s="50">
        <v>108.3</v>
      </c>
      <c r="H12" s="50">
        <v>107</v>
      </c>
      <c r="I12" s="50">
        <v>104.6</v>
      </c>
      <c r="J12" s="50">
        <v>106.2</v>
      </c>
      <c r="K12" s="50">
        <v>110</v>
      </c>
      <c r="L12" s="50">
        <v>109.2</v>
      </c>
      <c r="M12" s="50">
        <v>104.1</v>
      </c>
      <c r="N12" s="51">
        <f t="shared" si="0"/>
        <v>106.57810000000001</v>
      </c>
      <c r="O12" s="41">
        <f t="shared" si="1"/>
        <v>1.6519450890400442</v>
      </c>
      <c r="P12" s="31"/>
    </row>
    <row r="13" spans="2:16" x14ac:dyDescent="0.25">
      <c r="B13" s="29" t="s">
        <v>38</v>
      </c>
      <c r="C13" s="27">
        <v>116.2</v>
      </c>
      <c r="D13" s="9">
        <v>127.7</v>
      </c>
      <c r="E13" s="9">
        <v>107.5</v>
      </c>
      <c r="F13" s="9">
        <v>103</v>
      </c>
      <c r="G13" s="9">
        <v>114.3</v>
      </c>
      <c r="H13" s="9">
        <v>110</v>
      </c>
      <c r="I13" s="9">
        <v>106.2</v>
      </c>
      <c r="J13" s="9">
        <v>107.1</v>
      </c>
      <c r="K13" s="9">
        <v>112.2</v>
      </c>
      <c r="L13" s="9">
        <v>113.6</v>
      </c>
      <c r="M13" s="9">
        <v>107.7</v>
      </c>
      <c r="N13" s="25">
        <f t="shared" si="0"/>
        <v>110.07760000000002</v>
      </c>
      <c r="O13" s="25">
        <f t="shared" si="1"/>
        <v>3.2835075873936685</v>
      </c>
      <c r="P13" s="31"/>
    </row>
    <row r="14" spans="2:16" x14ac:dyDescent="0.25">
      <c r="B14" s="29" t="s">
        <v>39</v>
      </c>
      <c r="C14" s="27">
        <v>124.8</v>
      </c>
      <c r="D14" s="9">
        <v>145.19999999999999</v>
      </c>
      <c r="E14" s="9">
        <v>112.8</v>
      </c>
      <c r="F14" s="9">
        <v>103.6</v>
      </c>
      <c r="G14" s="9">
        <v>121.5</v>
      </c>
      <c r="H14" s="9">
        <v>115</v>
      </c>
      <c r="I14" s="9">
        <v>110.9</v>
      </c>
      <c r="J14" s="9">
        <v>117.6</v>
      </c>
      <c r="K14" s="9">
        <v>117.6</v>
      </c>
      <c r="L14" s="9">
        <v>119.3</v>
      </c>
      <c r="M14" s="9">
        <v>113.1</v>
      </c>
      <c r="N14" s="25">
        <f t="shared" si="0"/>
        <v>115.80429999999997</v>
      </c>
      <c r="O14" s="25">
        <f t="shared" si="1"/>
        <v>5.202420837663567</v>
      </c>
      <c r="P14" s="31"/>
    </row>
    <row r="15" spans="2:16" x14ac:dyDescent="0.25">
      <c r="B15" s="29" t="s">
        <v>40</v>
      </c>
      <c r="C15" s="27">
        <v>128.30000000000001</v>
      </c>
      <c r="D15" s="9">
        <v>151.30000000000001</v>
      </c>
      <c r="E15" s="9">
        <v>113.1</v>
      </c>
      <c r="F15" s="9">
        <v>104</v>
      </c>
      <c r="G15" s="9">
        <v>124.7</v>
      </c>
      <c r="H15" s="9">
        <v>113.3</v>
      </c>
      <c r="I15" s="9">
        <v>110.7</v>
      </c>
      <c r="J15" s="9">
        <v>117.1</v>
      </c>
      <c r="K15" s="9">
        <v>119.3</v>
      </c>
      <c r="L15" s="9">
        <v>121.2</v>
      </c>
      <c r="M15" s="9">
        <v>116.5</v>
      </c>
      <c r="N15" s="25">
        <f t="shared" si="0"/>
        <v>117.54590000000002</v>
      </c>
      <c r="O15" s="25">
        <f t="shared" si="1"/>
        <v>1.5039165212345729</v>
      </c>
      <c r="P15" s="31"/>
    </row>
    <row r="16" spans="2:16" x14ac:dyDescent="0.25">
      <c r="B16" s="29" t="s">
        <v>41</v>
      </c>
      <c r="C16" s="27">
        <v>128.4</v>
      </c>
      <c r="D16" s="9">
        <v>150.1</v>
      </c>
      <c r="E16" s="9">
        <v>112.8</v>
      </c>
      <c r="F16" s="9">
        <v>109.9</v>
      </c>
      <c r="G16" s="9">
        <v>125.4</v>
      </c>
      <c r="H16" s="9">
        <v>113.3</v>
      </c>
      <c r="I16" s="9">
        <v>114</v>
      </c>
      <c r="J16" s="9">
        <v>116.7</v>
      </c>
      <c r="K16" s="9">
        <v>117.7</v>
      </c>
      <c r="L16" s="9">
        <v>121.3</v>
      </c>
      <c r="M16" s="9">
        <v>116.3</v>
      </c>
      <c r="N16" s="25">
        <f t="shared" si="0"/>
        <v>119.24770000000001</v>
      </c>
      <c r="O16" s="25">
        <f t="shared" si="1"/>
        <v>1.4477748692212924</v>
      </c>
      <c r="P16" s="31"/>
    </row>
    <row r="17" spans="2:16" x14ac:dyDescent="0.25">
      <c r="B17" s="29" t="s">
        <v>42</v>
      </c>
      <c r="C17" s="27">
        <v>129.30000000000001</v>
      </c>
      <c r="D17" s="9">
        <v>149.6</v>
      </c>
      <c r="E17" s="9">
        <v>113.5</v>
      </c>
      <c r="F17" s="9">
        <v>109.9</v>
      </c>
      <c r="G17" s="9">
        <v>126.2</v>
      </c>
      <c r="H17" s="9">
        <v>113.2</v>
      </c>
      <c r="I17" s="9">
        <v>112.5</v>
      </c>
      <c r="J17" s="9">
        <v>116.8</v>
      </c>
      <c r="K17" s="9">
        <v>117.8</v>
      </c>
      <c r="L17" s="9">
        <v>121.8</v>
      </c>
      <c r="M17" s="9">
        <v>116.5</v>
      </c>
      <c r="N17" s="25">
        <f t="shared" si="0"/>
        <v>119.43059999999997</v>
      </c>
      <c r="O17" s="25">
        <f t="shared" si="1"/>
        <v>0.15337822029268569</v>
      </c>
      <c r="P17" s="31"/>
    </row>
    <row r="18" spans="2:16" x14ac:dyDescent="0.25">
      <c r="B18" s="29" t="s">
        <v>43</v>
      </c>
      <c r="C18" s="27">
        <v>129.9</v>
      </c>
      <c r="D18" s="9">
        <v>149.6</v>
      </c>
      <c r="E18" s="9">
        <v>114</v>
      </c>
      <c r="F18" s="9">
        <v>109.9</v>
      </c>
      <c r="G18" s="9">
        <v>127.7</v>
      </c>
      <c r="H18" s="9">
        <v>113.3</v>
      </c>
      <c r="I18" s="9">
        <v>115.4</v>
      </c>
      <c r="J18" s="9">
        <v>117</v>
      </c>
      <c r="K18" s="9">
        <v>119.7</v>
      </c>
      <c r="L18" s="9">
        <v>122</v>
      </c>
      <c r="M18" s="9">
        <v>118.2</v>
      </c>
      <c r="N18" s="25">
        <f t="shared" si="0"/>
        <v>120.31190000000001</v>
      </c>
      <c r="O18" s="25">
        <f t="shared" si="1"/>
        <v>0.73791808799423164</v>
      </c>
      <c r="P18" s="31"/>
    </row>
    <row r="19" spans="2:16" x14ac:dyDescent="0.25">
      <c r="B19" s="29" t="s">
        <v>44</v>
      </c>
      <c r="C19" s="27">
        <v>129.69999999999999</v>
      </c>
      <c r="D19" s="9">
        <v>149.69999999999999</v>
      </c>
      <c r="E19" s="9">
        <v>114.1</v>
      </c>
      <c r="F19" s="9">
        <v>109.9</v>
      </c>
      <c r="G19" s="9">
        <v>128.80000000000001</v>
      </c>
      <c r="H19" s="9">
        <v>113.6</v>
      </c>
      <c r="I19" s="9">
        <v>116.5</v>
      </c>
      <c r="J19" s="9">
        <v>117.3</v>
      </c>
      <c r="K19" s="9">
        <v>121.1</v>
      </c>
      <c r="L19" s="9">
        <v>122.6</v>
      </c>
      <c r="M19" s="9">
        <v>123.5</v>
      </c>
      <c r="N19" s="25">
        <f t="shared" si="0"/>
        <v>121.02509999999999</v>
      </c>
      <c r="O19" s="25">
        <f t="shared" si="1"/>
        <v>0.59279256665382751</v>
      </c>
      <c r="P19" s="31"/>
    </row>
    <row r="20" spans="2:16" x14ac:dyDescent="0.25">
      <c r="B20" s="29" t="s">
        <v>45</v>
      </c>
      <c r="C20" s="27">
        <v>130.30000000000001</v>
      </c>
      <c r="D20" s="9">
        <v>150</v>
      </c>
      <c r="E20" s="9">
        <v>115</v>
      </c>
      <c r="F20" s="9">
        <v>110</v>
      </c>
      <c r="G20" s="9">
        <v>129.4</v>
      </c>
      <c r="H20" s="9">
        <v>114</v>
      </c>
      <c r="I20" s="9">
        <v>118.2</v>
      </c>
      <c r="J20" s="9">
        <v>117.3</v>
      </c>
      <c r="K20" s="9">
        <v>123.6</v>
      </c>
      <c r="L20" s="9">
        <v>122.7</v>
      </c>
      <c r="M20" s="9">
        <v>130</v>
      </c>
      <c r="N20" s="25">
        <f t="shared" si="0"/>
        <v>122.23219999999999</v>
      </c>
      <c r="O20" s="25">
        <f t="shared" si="1"/>
        <v>0.99739640785258354</v>
      </c>
      <c r="P20" s="31"/>
    </row>
    <row r="21" spans="2:16" x14ac:dyDescent="0.25">
      <c r="B21" s="29" t="s">
        <v>46</v>
      </c>
      <c r="C21" s="27">
        <v>130.69999999999999</v>
      </c>
      <c r="D21" s="9">
        <v>150.1</v>
      </c>
      <c r="E21" s="9">
        <v>115.1</v>
      </c>
      <c r="F21" s="9">
        <v>110</v>
      </c>
      <c r="G21" s="9">
        <v>130.6</v>
      </c>
      <c r="H21" s="9">
        <v>114.2</v>
      </c>
      <c r="I21" s="9">
        <v>123.6</v>
      </c>
      <c r="J21" s="9">
        <v>117.3</v>
      </c>
      <c r="K21" s="9">
        <v>126.2</v>
      </c>
      <c r="L21" s="9">
        <v>123.8</v>
      </c>
      <c r="M21" s="9">
        <v>131.69999999999999</v>
      </c>
      <c r="N21" s="25">
        <f t="shared" si="0"/>
        <v>123.3561</v>
      </c>
      <c r="O21" s="25">
        <f t="shared" si="1"/>
        <v>0.91947948249316158</v>
      </c>
      <c r="P21" s="31">
        <f>(N21-N9)/N9*100</f>
        <v>30.792157311805347</v>
      </c>
    </row>
    <row r="22" spans="2:16" x14ac:dyDescent="0.25">
      <c r="B22" s="29" t="s">
        <v>47</v>
      </c>
      <c r="C22" s="27">
        <v>131.6</v>
      </c>
      <c r="D22" s="9">
        <v>150.19999999999999</v>
      </c>
      <c r="E22" s="9">
        <v>115.4</v>
      </c>
      <c r="F22" s="9">
        <v>110.2</v>
      </c>
      <c r="G22" s="9">
        <v>130.9</v>
      </c>
      <c r="H22" s="9">
        <v>114.5</v>
      </c>
      <c r="I22" s="9">
        <v>124.5</v>
      </c>
      <c r="J22" s="9">
        <v>117.3</v>
      </c>
      <c r="K22" s="9">
        <v>127.9</v>
      </c>
      <c r="L22" s="9">
        <v>125.1</v>
      </c>
      <c r="M22" s="9">
        <v>132.69999999999999</v>
      </c>
      <c r="N22" s="25">
        <f t="shared" si="0"/>
        <v>123.99969999999999</v>
      </c>
      <c r="O22" s="25">
        <f t="shared" si="1"/>
        <v>0.52174152717214006</v>
      </c>
      <c r="P22" s="31">
        <f t="shared" ref="P22:P85" si="2">(N22-N10)/N10*100</f>
        <v>22.938007368366765</v>
      </c>
    </row>
    <row r="23" spans="2:16" x14ac:dyDescent="0.25">
      <c r="B23" s="29" t="s">
        <v>48</v>
      </c>
      <c r="C23" s="27">
        <v>135.69999999999999</v>
      </c>
      <c r="D23" s="9">
        <v>150.19999999999999</v>
      </c>
      <c r="E23" s="9">
        <v>115.4</v>
      </c>
      <c r="F23" s="9">
        <v>110.2</v>
      </c>
      <c r="G23" s="9">
        <v>131</v>
      </c>
      <c r="H23" s="9">
        <v>114.9</v>
      </c>
      <c r="I23" s="9">
        <v>125.2</v>
      </c>
      <c r="J23" s="9">
        <v>117.3</v>
      </c>
      <c r="K23" s="9">
        <v>128.5</v>
      </c>
      <c r="L23" s="9">
        <v>128.6</v>
      </c>
      <c r="M23" s="9">
        <v>132.9</v>
      </c>
      <c r="N23" s="25">
        <f t="shared" si="0"/>
        <v>125.4603</v>
      </c>
      <c r="O23" s="25">
        <f t="shared" si="1"/>
        <v>1.1779060755792263</v>
      </c>
      <c r="P23" s="31">
        <f t="shared" si="2"/>
        <v>19.661389407903595</v>
      </c>
    </row>
    <row r="24" spans="2:16" x14ac:dyDescent="0.25">
      <c r="B24" s="29" t="s">
        <v>49</v>
      </c>
      <c r="C24" s="27">
        <v>139.6</v>
      </c>
      <c r="D24" s="9">
        <v>150.6</v>
      </c>
      <c r="E24" s="9">
        <v>115.8</v>
      </c>
      <c r="F24" s="9">
        <v>110.4</v>
      </c>
      <c r="G24" s="9">
        <v>131.19999999999999</v>
      </c>
      <c r="H24" s="9">
        <v>115.1</v>
      </c>
      <c r="I24" s="9">
        <v>125.7</v>
      </c>
      <c r="J24" s="9">
        <v>125.6</v>
      </c>
      <c r="K24" s="9">
        <v>128.80000000000001</v>
      </c>
      <c r="L24" s="9">
        <v>130.30000000000001</v>
      </c>
      <c r="M24" s="9">
        <v>133.1</v>
      </c>
      <c r="N24" s="25">
        <f t="shared" si="0"/>
        <v>127.23039999999997</v>
      </c>
      <c r="O24" s="25">
        <f t="shared" si="1"/>
        <v>1.4108845587010161</v>
      </c>
      <c r="P24" s="31">
        <f t="shared" si="2"/>
        <v>19.377620730712938</v>
      </c>
    </row>
    <row r="25" spans="2:16" x14ac:dyDescent="0.25">
      <c r="B25" s="29" t="s">
        <v>50</v>
      </c>
      <c r="C25" s="27">
        <v>140.6</v>
      </c>
      <c r="D25" s="9">
        <v>150.6</v>
      </c>
      <c r="E25" s="9">
        <v>116.1</v>
      </c>
      <c r="F25" s="9">
        <v>110.6</v>
      </c>
      <c r="G25" s="9">
        <v>131.80000000000001</v>
      </c>
      <c r="H25" s="9">
        <v>116.6</v>
      </c>
      <c r="I25" s="9">
        <v>127.2</v>
      </c>
      <c r="J25" s="9">
        <v>125.7</v>
      </c>
      <c r="K25" s="9">
        <v>129.69999999999999</v>
      </c>
      <c r="L25" s="9">
        <v>131</v>
      </c>
      <c r="M25" s="9">
        <v>133.4</v>
      </c>
      <c r="N25" s="25">
        <f t="shared" si="0"/>
        <v>127.95580000000001</v>
      </c>
      <c r="O25" s="25">
        <f t="shared" si="1"/>
        <v>0.57014675737876808</v>
      </c>
      <c r="P25" s="31">
        <f t="shared" si="2"/>
        <v>16.241451485134114</v>
      </c>
    </row>
    <row r="26" spans="2:16" x14ac:dyDescent="0.25">
      <c r="B26" s="29" t="s">
        <v>51</v>
      </c>
      <c r="C26" s="27">
        <v>144</v>
      </c>
      <c r="D26" s="9">
        <v>150.80000000000001</v>
      </c>
      <c r="E26" s="9">
        <v>117.2</v>
      </c>
      <c r="F26" s="9">
        <v>110.6</v>
      </c>
      <c r="G26" s="9">
        <v>131.9</v>
      </c>
      <c r="H26" s="9">
        <v>116.5</v>
      </c>
      <c r="I26" s="9">
        <v>128.5</v>
      </c>
      <c r="J26" s="9">
        <v>125.7</v>
      </c>
      <c r="K26" s="9">
        <v>129.80000000000001</v>
      </c>
      <c r="L26" s="9">
        <v>132.30000000000001</v>
      </c>
      <c r="M26" s="9">
        <v>134.19999999999999</v>
      </c>
      <c r="N26" s="25">
        <f t="shared" si="0"/>
        <v>129.3159</v>
      </c>
      <c r="O26" s="25">
        <f t="shared" si="1"/>
        <v>1.0629451732551305</v>
      </c>
      <c r="P26" s="31">
        <f t="shared" si="2"/>
        <v>11.667615105829432</v>
      </c>
    </row>
    <row r="27" spans="2:16" x14ac:dyDescent="0.25">
      <c r="B27" s="29" t="s">
        <v>52</v>
      </c>
      <c r="C27" s="27">
        <v>145.1</v>
      </c>
      <c r="D27" s="9">
        <v>151.5</v>
      </c>
      <c r="E27" s="9">
        <v>117.2</v>
      </c>
      <c r="F27" s="9">
        <v>110.8</v>
      </c>
      <c r="G27" s="9">
        <v>132.19999999999999</v>
      </c>
      <c r="H27" s="9">
        <v>116.5</v>
      </c>
      <c r="I27" s="9">
        <v>131.19999999999999</v>
      </c>
      <c r="J27" s="9">
        <v>125.8</v>
      </c>
      <c r="K27" s="9">
        <v>131.1</v>
      </c>
      <c r="L27" s="9">
        <v>132.5</v>
      </c>
      <c r="M27" s="9">
        <v>134.9</v>
      </c>
      <c r="N27" s="25">
        <f t="shared" si="0"/>
        <v>130.18219999999999</v>
      </c>
      <c r="O27" s="25">
        <f t="shared" si="1"/>
        <v>0.66990988733790313</v>
      </c>
      <c r="P27" s="31">
        <f t="shared" si="2"/>
        <v>10.750098472171276</v>
      </c>
    </row>
    <row r="28" spans="2:16" x14ac:dyDescent="0.25">
      <c r="B28" s="29" t="s">
        <v>53</v>
      </c>
      <c r="C28" s="27">
        <v>145.4</v>
      </c>
      <c r="D28" s="9">
        <v>152</v>
      </c>
      <c r="E28" s="9">
        <v>117.3</v>
      </c>
      <c r="F28" s="9">
        <v>110.9</v>
      </c>
      <c r="G28" s="9">
        <v>132.5</v>
      </c>
      <c r="H28" s="9">
        <v>116.5</v>
      </c>
      <c r="I28" s="9">
        <v>131.19999999999999</v>
      </c>
      <c r="J28" s="9">
        <v>125.8</v>
      </c>
      <c r="K28" s="9">
        <v>131.30000000000001</v>
      </c>
      <c r="L28" s="9">
        <v>135.6</v>
      </c>
      <c r="M28" s="9">
        <v>135</v>
      </c>
      <c r="N28" s="25">
        <f t="shared" si="0"/>
        <v>130.36850000000001</v>
      </c>
      <c r="O28" s="25">
        <f t="shared" si="1"/>
        <v>0.14310712217186145</v>
      </c>
      <c r="P28" s="31">
        <f t="shared" si="2"/>
        <v>9.325798317284109</v>
      </c>
    </row>
    <row r="29" spans="2:16" x14ac:dyDescent="0.25">
      <c r="B29" s="29" t="s">
        <v>54</v>
      </c>
      <c r="C29" s="27">
        <v>145.30000000000001</v>
      </c>
      <c r="D29" s="9">
        <v>152</v>
      </c>
      <c r="E29" s="9">
        <v>118.2</v>
      </c>
      <c r="F29" s="9">
        <v>111.1</v>
      </c>
      <c r="G29" s="9">
        <v>132.80000000000001</v>
      </c>
      <c r="H29" s="9">
        <v>116.5</v>
      </c>
      <c r="I29" s="9">
        <v>131.19999999999999</v>
      </c>
      <c r="J29" s="9">
        <v>125.9</v>
      </c>
      <c r="K29" s="9">
        <v>131.69999999999999</v>
      </c>
      <c r="L29" s="9">
        <v>137</v>
      </c>
      <c r="M29" s="9">
        <v>135.1</v>
      </c>
      <c r="N29" s="25">
        <f t="shared" si="0"/>
        <v>130.47220000000002</v>
      </c>
      <c r="O29" s="25">
        <f t="shared" si="1"/>
        <v>7.9543754818076032E-2</v>
      </c>
      <c r="P29" s="31">
        <f t="shared" si="2"/>
        <v>9.2452018159500557</v>
      </c>
    </row>
    <row r="30" spans="2:16" x14ac:dyDescent="0.25">
      <c r="B30" s="30" t="str">
        <f t="shared" ref="B30:B85" si="3">TEXT(LEFT(B18,4)+1,"0000") &amp; "_" &amp; RIGHT(B18,2)</f>
        <v>2018_01</v>
      </c>
      <c r="C30" s="27">
        <v>145.9</v>
      </c>
      <c r="D30" s="9">
        <v>152.1</v>
      </c>
      <c r="E30" s="9">
        <v>119.6</v>
      </c>
      <c r="F30" s="9">
        <v>111.2</v>
      </c>
      <c r="G30" s="9">
        <v>133.4</v>
      </c>
      <c r="H30" s="9">
        <v>117.1</v>
      </c>
      <c r="I30" s="9">
        <v>130.9</v>
      </c>
      <c r="J30" s="9">
        <v>130</v>
      </c>
      <c r="K30" s="9">
        <v>133.1</v>
      </c>
      <c r="L30" s="9">
        <v>138.4</v>
      </c>
      <c r="M30" s="9">
        <v>137.69999999999999</v>
      </c>
      <c r="N30" s="25">
        <f t="shared" si="0"/>
        <v>131.2413</v>
      </c>
      <c r="O30" s="25">
        <f t="shared" si="1"/>
        <v>0.58947423282506184</v>
      </c>
      <c r="P30" s="31">
        <f t="shared" si="2"/>
        <v>9.0842219265093362</v>
      </c>
    </row>
    <row r="31" spans="2:16" x14ac:dyDescent="0.25">
      <c r="B31" s="30" t="str">
        <f t="shared" si="3"/>
        <v>2018_02</v>
      </c>
      <c r="C31" s="27">
        <v>147</v>
      </c>
      <c r="D31" s="9">
        <v>159.9</v>
      </c>
      <c r="E31" s="9">
        <v>119.7</v>
      </c>
      <c r="F31" s="9">
        <v>111.2</v>
      </c>
      <c r="G31" s="9">
        <v>134.9</v>
      </c>
      <c r="H31" s="9">
        <v>117.3</v>
      </c>
      <c r="I31" s="9">
        <v>135</v>
      </c>
      <c r="J31" s="9">
        <v>135</v>
      </c>
      <c r="K31" s="9">
        <v>133.9</v>
      </c>
      <c r="L31" s="9">
        <v>139.80000000000001</v>
      </c>
      <c r="M31" s="9">
        <v>138</v>
      </c>
      <c r="N31" s="25">
        <f t="shared" si="0"/>
        <v>132.60320000000002</v>
      </c>
      <c r="O31" s="25">
        <f t="shared" si="1"/>
        <v>1.0377068803798957</v>
      </c>
      <c r="P31" s="31">
        <f t="shared" si="2"/>
        <v>9.5666931900903371</v>
      </c>
    </row>
    <row r="32" spans="2:16" x14ac:dyDescent="0.25">
      <c r="B32" s="30" t="str">
        <f t="shared" si="3"/>
        <v>2018_03</v>
      </c>
      <c r="C32" s="27">
        <v>147.6</v>
      </c>
      <c r="D32" s="9">
        <v>162.6</v>
      </c>
      <c r="E32" s="9">
        <v>119.9</v>
      </c>
      <c r="F32" s="9">
        <v>111.2</v>
      </c>
      <c r="G32" s="9">
        <v>135.6</v>
      </c>
      <c r="H32" s="9">
        <v>117.3</v>
      </c>
      <c r="I32" s="9">
        <v>133.6</v>
      </c>
      <c r="J32" s="9">
        <v>135</v>
      </c>
      <c r="K32" s="9">
        <v>134.19999999999999</v>
      </c>
      <c r="L32" s="9">
        <v>140.69999999999999</v>
      </c>
      <c r="M32" s="9">
        <v>138.19999999999999</v>
      </c>
      <c r="N32" s="25">
        <f t="shared" si="0"/>
        <v>132.74780000000001</v>
      </c>
      <c r="O32" s="25">
        <f t="shared" si="1"/>
        <v>0.10904714215041336</v>
      </c>
      <c r="P32" s="31">
        <f t="shared" si="2"/>
        <v>8.6029704120518335</v>
      </c>
    </row>
    <row r="33" spans="2:16" x14ac:dyDescent="0.25">
      <c r="B33" s="30" t="str">
        <f t="shared" si="3"/>
        <v>2018_04</v>
      </c>
      <c r="C33" s="27">
        <v>147.80000000000001</v>
      </c>
      <c r="D33" s="9">
        <v>162.69999999999999</v>
      </c>
      <c r="E33" s="9">
        <v>119.9</v>
      </c>
      <c r="F33" s="9">
        <v>111.3</v>
      </c>
      <c r="G33" s="9">
        <v>136.19999999999999</v>
      </c>
      <c r="H33" s="9">
        <v>117.7</v>
      </c>
      <c r="I33" s="9">
        <v>134</v>
      </c>
      <c r="J33" s="9">
        <v>135</v>
      </c>
      <c r="K33" s="9">
        <v>134.5</v>
      </c>
      <c r="L33" s="9">
        <v>141.1</v>
      </c>
      <c r="M33" s="9">
        <v>139.30000000000001</v>
      </c>
      <c r="N33" s="25">
        <f t="shared" si="0"/>
        <v>133.05110000000002</v>
      </c>
      <c r="O33" s="25">
        <f t="shared" si="1"/>
        <v>0.22847836272993391</v>
      </c>
      <c r="P33" s="31">
        <f t="shared" si="2"/>
        <v>7.8593600154350058</v>
      </c>
    </row>
    <row r="34" spans="2:16" x14ac:dyDescent="0.25">
      <c r="B34" s="30" t="str">
        <f t="shared" si="3"/>
        <v>2018_05</v>
      </c>
      <c r="C34" s="27">
        <v>0</v>
      </c>
      <c r="D34" s="9">
        <v>0</v>
      </c>
      <c r="E34" s="9">
        <v>0</v>
      </c>
      <c r="F34" s="9">
        <v>0</v>
      </c>
      <c r="G34" s="9">
        <v>0</v>
      </c>
      <c r="H34" s="9">
        <v>0</v>
      </c>
      <c r="I34" s="9">
        <v>0</v>
      </c>
      <c r="J34" s="9">
        <v>0</v>
      </c>
      <c r="K34" s="9">
        <v>0</v>
      </c>
      <c r="L34" s="9">
        <v>0</v>
      </c>
      <c r="M34" s="9">
        <v>0</v>
      </c>
      <c r="N34" s="25">
        <f t="shared" si="0"/>
        <v>0</v>
      </c>
      <c r="O34" s="25">
        <f t="shared" si="1"/>
        <v>-100</v>
      </c>
      <c r="P34" s="31">
        <f t="shared" si="2"/>
        <v>-100</v>
      </c>
    </row>
    <row r="35" spans="2:16" x14ac:dyDescent="0.25">
      <c r="B35" s="30" t="str">
        <f t="shared" si="3"/>
        <v>2018_06</v>
      </c>
      <c r="C35" s="27">
        <v>0</v>
      </c>
      <c r="D35" s="9">
        <v>0</v>
      </c>
      <c r="E35" s="9">
        <v>0</v>
      </c>
      <c r="F35" s="9">
        <v>0</v>
      </c>
      <c r="G35" s="9">
        <v>0</v>
      </c>
      <c r="H35" s="9">
        <v>0</v>
      </c>
      <c r="I35" s="9">
        <v>0</v>
      </c>
      <c r="J35" s="9">
        <v>0</v>
      </c>
      <c r="K35" s="9">
        <v>0</v>
      </c>
      <c r="L35" s="9">
        <v>0</v>
      </c>
      <c r="M35" s="9">
        <v>0</v>
      </c>
      <c r="N35" s="25">
        <f t="shared" si="0"/>
        <v>0</v>
      </c>
      <c r="O35" s="25" t="e">
        <f t="shared" si="1"/>
        <v>#DIV/0!</v>
      </c>
      <c r="P35" s="31">
        <f t="shared" si="2"/>
        <v>-100</v>
      </c>
    </row>
    <row r="36" spans="2:16" x14ac:dyDescent="0.25">
      <c r="B36" s="30" t="str">
        <f t="shared" si="3"/>
        <v>2018_07</v>
      </c>
      <c r="C36" s="27">
        <v>149.30000000000001</v>
      </c>
      <c r="D36" s="9">
        <v>162.80000000000001</v>
      </c>
      <c r="E36" s="9">
        <v>120</v>
      </c>
      <c r="F36" s="9">
        <v>111.3</v>
      </c>
      <c r="G36" s="9">
        <v>137.1</v>
      </c>
      <c r="H36" s="9">
        <v>119.6</v>
      </c>
      <c r="I36" s="9">
        <v>140.19999999999999</v>
      </c>
      <c r="J36" s="9">
        <v>135</v>
      </c>
      <c r="K36" s="9">
        <v>137.6</v>
      </c>
      <c r="L36" s="9">
        <v>144.5</v>
      </c>
      <c r="M36" s="9">
        <v>142.30000000000001</v>
      </c>
      <c r="N36" s="25">
        <f t="shared" si="0"/>
        <v>134.83960000000002</v>
      </c>
      <c r="O36" s="25" t="e">
        <f t="shared" si="1"/>
        <v>#DIV/0!</v>
      </c>
      <c r="P36" s="31">
        <f t="shared" si="2"/>
        <v>5.9806461348860376</v>
      </c>
    </row>
    <row r="37" spans="2:16" x14ac:dyDescent="0.25">
      <c r="B37" s="30" t="str">
        <f t="shared" si="3"/>
        <v>2018_08</v>
      </c>
      <c r="C37" s="27">
        <v>151.30000000000001</v>
      </c>
      <c r="D37" s="9">
        <v>162.80000000000001</v>
      </c>
      <c r="E37" s="9">
        <v>120.3</v>
      </c>
      <c r="F37" s="9">
        <v>111.3</v>
      </c>
      <c r="G37" s="9">
        <v>137.19999999999999</v>
      </c>
      <c r="H37" s="9">
        <v>120.7</v>
      </c>
      <c r="I37" s="9">
        <v>140.5</v>
      </c>
      <c r="J37" s="9">
        <v>136.80000000000001</v>
      </c>
      <c r="K37" s="9">
        <v>138.6</v>
      </c>
      <c r="L37" s="9">
        <v>144.9</v>
      </c>
      <c r="M37" s="9">
        <v>143.6</v>
      </c>
      <c r="N37" s="25">
        <f t="shared" si="0"/>
        <v>135.80789999999996</v>
      </c>
      <c r="O37" s="25">
        <f t="shared" si="1"/>
        <v>0.71811248327638344</v>
      </c>
      <c r="P37" s="31">
        <f t="shared" si="2"/>
        <v>6.1365721600739862</v>
      </c>
    </row>
    <row r="38" spans="2:16" x14ac:dyDescent="0.25">
      <c r="B38" s="30" t="str">
        <f t="shared" si="3"/>
        <v>2018_09</v>
      </c>
      <c r="C38" s="27">
        <v>152.30000000000001</v>
      </c>
      <c r="D38" s="9">
        <v>162.80000000000001</v>
      </c>
      <c r="E38" s="9">
        <v>120.3</v>
      </c>
      <c r="F38" s="9">
        <v>111.3</v>
      </c>
      <c r="G38" s="9">
        <v>138.5</v>
      </c>
      <c r="H38" s="9">
        <v>122.5</v>
      </c>
      <c r="I38" s="9">
        <v>141.30000000000001</v>
      </c>
      <c r="J38" s="9">
        <v>136.80000000000001</v>
      </c>
      <c r="K38" s="9">
        <v>139.30000000000001</v>
      </c>
      <c r="L38" s="9">
        <v>146.4</v>
      </c>
      <c r="M38" s="9">
        <v>144.1</v>
      </c>
      <c r="N38" s="25">
        <f t="shared" si="0"/>
        <v>136.45429999999999</v>
      </c>
      <c r="O38" s="25">
        <f t="shared" si="1"/>
        <v>0.47596642021563429</v>
      </c>
      <c r="P38" s="31">
        <f t="shared" si="2"/>
        <v>5.5201255220742302</v>
      </c>
    </row>
    <row r="39" spans="2:16" x14ac:dyDescent="0.25">
      <c r="B39" s="30" t="str">
        <f t="shared" si="3"/>
        <v>2018_10</v>
      </c>
      <c r="C39" s="27">
        <v>153</v>
      </c>
      <c r="D39" s="9">
        <v>163.80000000000001</v>
      </c>
      <c r="E39" s="9">
        <v>120.5</v>
      </c>
      <c r="F39" s="9">
        <v>111.3</v>
      </c>
      <c r="G39" s="9">
        <v>138.9</v>
      </c>
      <c r="H39" s="9">
        <v>122.5</v>
      </c>
      <c r="I39" s="9">
        <v>142.4</v>
      </c>
      <c r="J39" s="9">
        <v>136.80000000000001</v>
      </c>
      <c r="K39" s="9">
        <v>140.5</v>
      </c>
      <c r="L39" s="9">
        <v>147.1</v>
      </c>
      <c r="M39" s="9">
        <v>144.5</v>
      </c>
      <c r="N39" s="25">
        <f t="shared" si="0"/>
        <v>136.93929999999997</v>
      </c>
      <c r="O39" s="25">
        <f t="shared" si="1"/>
        <v>0.35543035287270919</v>
      </c>
      <c r="P39" s="31">
        <f t="shared" si="2"/>
        <v>5.1904945530187536</v>
      </c>
    </row>
    <row r="40" spans="2:16" x14ac:dyDescent="0.25">
      <c r="B40" s="30" t="str">
        <f t="shared" si="3"/>
        <v>2018_11</v>
      </c>
      <c r="C40" s="27">
        <v>153.9</v>
      </c>
      <c r="D40" s="9">
        <v>164.3</v>
      </c>
      <c r="E40" s="9">
        <v>120.6</v>
      </c>
      <c r="F40" s="9">
        <v>111.3</v>
      </c>
      <c r="G40" s="9">
        <v>139.6</v>
      </c>
      <c r="H40" s="9">
        <v>123.7</v>
      </c>
      <c r="I40" s="9">
        <v>141.4</v>
      </c>
      <c r="J40" s="9">
        <v>136.80000000000001</v>
      </c>
      <c r="K40" s="9">
        <v>140.69999999999999</v>
      </c>
      <c r="L40" s="9">
        <v>148.69999999999999</v>
      </c>
      <c r="M40" s="9">
        <v>144.80000000000001</v>
      </c>
      <c r="N40" s="25">
        <f t="shared" si="0"/>
        <v>137.25149999999999</v>
      </c>
      <c r="O40" s="25">
        <f t="shared" si="1"/>
        <v>0.22798422366699592</v>
      </c>
      <c r="P40" s="31">
        <f t="shared" si="2"/>
        <v>5.2796496086094269</v>
      </c>
    </row>
    <row r="41" spans="2:16" x14ac:dyDescent="0.25">
      <c r="B41" s="30" t="str">
        <f t="shared" si="3"/>
        <v>2018_12</v>
      </c>
      <c r="C41" s="27">
        <v>154</v>
      </c>
      <c r="D41" s="9">
        <v>164.3</v>
      </c>
      <c r="E41" s="9">
        <v>121.1</v>
      </c>
      <c r="F41" s="9">
        <v>111.3</v>
      </c>
      <c r="G41" s="9">
        <v>139.69999999999999</v>
      </c>
      <c r="H41" s="9">
        <v>131.69999999999999</v>
      </c>
      <c r="I41" s="9">
        <v>140.4</v>
      </c>
      <c r="J41" s="9">
        <v>136.80000000000001</v>
      </c>
      <c r="K41" s="9">
        <v>140.19999999999999</v>
      </c>
      <c r="L41" s="9">
        <v>149.4</v>
      </c>
      <c r="M41" s="9">
        <v>145</v>
      </c>
      <c r="N41" s="25">
        <f t="shared" ref="N41:N72" si="4">SUMPRODUCT(C41:M41, $C$8:$M$8)/SUM($C$8:$M$8)</f>
        <v>137.56789999999995</v>
      </c>
      <c r="O41" s="25">
        <f t="shared" si="1"/>
        <v>0.2305257137444465</v>
      </c>
      <c r="P41" s="31">
        <f t="shared" si="2"/>
        <v>5.4384765490272535</v>
      </c>
    </row>
    <row r="42" spans="2:16" x14ac:dyDescent="0.25">
      <c r="B42" s="30" t="str">
        <f t="shared" si="3"/>
        <v>2019_01</v>
      </c>
      <c r="C42" s="27">
        <v>155.1</v>
      </c>
      <c r="D42" s="9">
        <v>165.8</v>
      </c>
      <c r="E42" s="9">
        <v>121.2</v>
      </c>
      <c r="F42" s="9">
        <v>111.3</v>
      </c>
      <c r="G42" s="9">
        <v>140.19999999999999</v>
      </c>
      <c r="H42" s="9">
        <v>131.69999999999999</v>
      </c>
      <c r="I42" s="9">
        <v>140.9</v>
      </c>
      <c r="J42" s="9">
        <v>136.6</v>
      </c>
      <c r="K42" s="9">
        <v>140.6</v>
      </c>
      <c r="L42" s="9">
        <v>149.6</v>
      </c>
      <c r="M42" s="9">
        <v>148.6</v>
      </c>
      <c r="N42" s="25">
        <f t="shared" si="4"/>
        <v>138.37559999999996</v>
      </c>
      <c r="O42" s="25">
        <f t="shared" si="1"/>
        <v>0.58712824721465651</v>
      </c>
      <c r="P42" s="31">
        <f t="shared" si="2"/>
        <v>5.4360174731581967</v>
      </c>
    </row>
    <row r="43" spans="2:16" x14ac:dyDescent="0.25">
      <c r="B43" s="30" t="str">
        <f t="shared" si="3"/>
        <v>2019_02</v>
      </c>
      <c r="C43" s="27">
        <v>155</v>
      </c>
      <c r="D43" s="9">
        <v>168</v>
      </c>
      <c r="E43" s="9">
        <v>121.7</v>
      </c>
      <c r="F43" s="9">
        <v>111.3</v>
      </c>
      <c r="G43" s="9">
        <v>140.19999999999999</v>
      </c>
      <c r="H43" s="9">
        <v>131.80000000000001</v>
      </c>
      <c r="I43" s="9">
        <v>138.30000000000001</v>
      </c>
      <c r="J43" s="9">
        <v>138.69999999999999</v>
      </c>
      <c r="K43" s="9">
        <v>141</v>
      </c>
      <c r="L43" s="9">
        <v>150</v>
      </c>
      <c r="M43" s="9">
        <v>149.30000000000001</v>
      </c>
      <c r="N43" s="25">
        <f t="shared" si="4"/>
        <v>138.2612</v>
      </c>
      <c r="O43" s="25">
        <f t="shared" si="1"/>
        <v>-8.2673534929540174E-2</v>
      </c>
      <c r="P43" s="31">
        <f t="shared" si="2"/>
        <v>4.2668653546822295</v>
      </c>
    </row>
    <row r="44" spans="2:16" x14ac:dyDescent="0.25">
      <c r="B44" s="30" t="str">
        <f t="shared" si="3"/>
        <v>2019_03</v>
      </c>
      <c r="C44" s="27">
        <v>154.69999999999999</v>
      </c>
      <c r="D44" s="9">
        <v>168.1</v>
      </c>
      <c r="E44" s="9">
        <v>123.1</v>
      </c>
      <c r="F44" s="9">
        <v>111.3</v>
      </c>
      <c r="G44" s="9">
        <v>141.1</v>
      </c>
      <c r="H44" s="9">
        <v>131.80000000000001</v>
      </c>
      <c r="I44" s="9">
        <v>137.69999999999999</v>
      </c>
      <c r="J44" s="9">
        <v>138.80000000000001</v>
      </c>
      <c r="K44" s="9">
        <v>141.69999999999999</v>
      </c>
      <c r="L44" s="9">
        <v>152.30000000000001</v>
      </c>
      <c r="M44" s="9">
        <v>149.80000000000001</v>
      </c>
      <c r="N44" s="25">
        <f t="shared" si="4"/>
        <v>138.29019999999997</v>
      </c>
      <c r="O44" s="25">
        <f t="shared" si="1"/>
        <v>2.0974792638837173E-2</v>
      </c>
      <c r="P44" s="31">
        <f t="shared" si="2"/>
        <v>4.175135105817164</v>
      </c>
    </row>
    <row r="45" spans="2:16" x14ac:dyDescent="0.25">
      <c r="B45" s="30" t="str">
        <f t="shared" si="3"/>
        <v>2019_04</v>
      </c>
      <c r="C45" s="27">
        <v>155.4</v>
      </c>
      <c r="D45" s="9">
        <v>169</v>
      </c>
      <c r="E45" s="9">
        <v>123.4</v>
      </c>
      <c r="F45" s="9">
        <v>111.3</v>
      </c>
      <c r="G45" s="9">
        <v>141.6</v>
      </c>
      <c r="H45" s="9">
        <v>132.19999999999999</v>
      </c>
      <c r="I45" s="9">
        <v>141</v>
      </c>
      <c r="J45" s="9">
        <v>138.80000000000001</v>
      </c>
      <c r="K45" s="9">
        <v>142.6</v>
      </c>
      <c r="L45" s="9">
        <v>152.80000000000001</v>
      </c>
      <c r="M45" s="9">
        <v>151.4</v>
      </c>
      <c r="N45" s="25">
        <f t="shared" si="4"/>
        <v>139.17289999999997</v>
      </c>
      <c r="O45" s="25">
        <f t="shared" si="1"/>
        <v>0.63829541066539786</v>
      </c>
      <c r="P45" s="31">
        <f t="shared" si="2"/>
        <v>4.6010893558940511</v>
      </c>
    </row>
    <row r="46" spans="2:16" x14ac:dyDescent="0.25">
      <c r="B46" s="30" t="str">
        <f t="shared" si="3"/>
        <v>2019_05</v>
      </c>
      <c r="C46" s="27">
        <v>155.9</v>
      </c>
      <c r="D46" s="9">
        <v>169.1</v>
      </c>
      <c r="E46" s="9">
        <v>123.7</v>
      </c>
      <c r="F46" s="9">
        <v>111.3</v>
      </c>
      <c r="G46" s="9">
        <v>141.6</v>
      </c>
      <c r="H46" s="9">
        <v>132.19999999999999</v>
      </c>
      <c r="I46" s="9">
        <v>144.4</v>
      </c>
      <c r="J46" s="9">
        <v>138.80000000000001</v>
      </c>
      <c r="K46" s="9">
        <v>141.80000000000001</v>
      </c>
      <c r="L46" s="9">
        <v>152.80000000000001</v>
      </c>
      <c r="M46" s="9">
        <v>151.9</v>
      </c>
      <c r="N46" s="25">
        <f t="shared" si="4"/>
        <v>139.7809</v>
      </c>
      <c r="O46" s="25">
        <f t="shared" si="1"/>
        <v>0.43686666010410979</v>
      </c>
      <c r="P46" s="31" t="e">
        <f t="shared" si="2"/>
        <v>#DIV/0!</v>
      </c>
    </row>
    <row r="47" spans="2:16" x14ac:dyDescent="0.25">
      <c r="B47" s="30" t="str">
        <f t="shared" si="3"/>
        <v>2019_06</v>
      </c>
      <c r="C47" s="27">
        <v>157.4</v>
      </c>
      <c r="D47" s="9">
        <v>169.2</v>
      </c>
      <c r="E47" s="9">
        <v>123.8</v>
      </c>
      <c r="F47" s="9">
        <v>111.3</v>
      </c>
      <c r="G47" s="9">
        <v>142</v>
      </c>
      <c r="H47" s="9">
        <v>133.1</v>
      </c>
      <c r="I47" s="9">
        <v>142.4</v>
      </c>
      <c r="J47" s="9">
        <v>139.80000000000001</v>
      </c>
      <c r="K47" s="9">
        <v>145</v>
      </c>
      <c r="L47" s="9">
        <v>153.69999999999999</v>
      </c>
      <c r="M47" s="9">
        <v>152.6</v>
      </c>
      <c r="N47" s="25">
        <f t="shared" si="4"/>
        <v>140.298</v>
      </c>
      <c r="O47" s="25">
        <f t="shared" si="1"/>
        <v>0.36993609284244072</v>
      </c>
      <c r="P47" s="31" t="e">
        <f t="shared" si="2"/>
        <v>#DIV/0!</v>
      </c>
    </row>
    <row r="48" spans="2:16" x14ac:dyDescent="0.25">
      <c r="B48" s="30" t="str">
        <f t="shared" si="3"/>
        <v>2019_07</v>
      </c>
      <c r="C48" s="27">
        <v>157.5</v>
      </c>
      <c r="D48" s="9">
        <v>169.2</v>
      </c>
      <c r="E48" s="9">
        <v>123.9</v>
      </c>
      <c r="F48" s="9">
        <v>111.8</v>
      </c>
      <c r="G48" s="9">
        <v>142.69999999999999</v>
      </c>
      <c r="H48" s="9">
        <v>133.30000000000001</v>
      </c>
      <c r="I48" s="9">
        <v>143</v>
      </c>
      <c r="J48" s="9">
        <v>139.80000000000001</v>
      </c>
      <c r="K48" s="9">
        <v>146.5</v>
      </c>
      <c r="L48" s="9">
        <v>154.4</v>
      </c>
      <c r="M48" s="9">
        <v>152.69999999999999</v>
      </c>
      <c r="N48" s="25">
        <f t="shared" si="4"/>
        <v>140.63329999999999</v>
      </c>
      <c r="O48" s="25">
        <f t="shared" si="1"/>
        <v>0.23899128996848815</v>
      </c>
      <c r="P48" s="31">
        <f t="shared" si="2"/>
        <v>4.2967347871099975</v>
      </c>
    </row>
    <row r="49" spans="2:16" x14ac:dyDescent="0.25">
      <c r="B49" s="30" t="str">
        <f t="shared" si="3"/>
        <v>2019_08</v>
      </c>
      <c r="C49" s="27">
        <v>158.4</v>
      </c>
      <c r="D49" s="9">
        <v>169.5</v>
      </c>
      <c r="E49" s="9">
        <v>129.69999999999999</v>
      </c>
      <c r="F49" s="9">
        <v>111.9</v>
      </c>
      <c r="G49" s="9">
        <v>142.80000000000001</v>
      </c>
      <c r="H49" s="9">
        <v>133.30000000000001</v>
      </c>
      <c r="I49" s="9">
        <v>142.6</v>
      </c>
      <c r="J49" s="9">
        <v>139.80000000000001</v>
      </c>
      <c r="K49" s="9">
        <v>146.69999999999999</v>
      </c>
      <c r="L49" s="9">
        <v>155.6</v>
      </c>
      <c r="M49" s="9">
        <v>153.19999999999999</v>
      </c>
      <c r="N49" s="25">
        <f t="shared" si="4"/>
        <v>141.18890000000002</v>
      </c>
      <c r="O49" s="25">
        <f t="shared" si="1"/>
        <v>0.39507001542310877</v>
      </c>
      <c r="P49" s="31">
        <f t="shared" si="2"/>
        <v>3.9622142747219113</v>
      </c>
    </row>
    <row r="50" spans="2:16" x14ac:dyDescent="0.25">
      <c r="B50" s="30" t="str">
        <f t="shared" si="3"/>
        <v>2019_09</v>
      </c>
      <c r="C50" s="27">
        <v>160.5</v>
      </c>
      <c r="D50" s="9">
        <v>171.1</v>
      </c>
      <c r="E50" s="9">
        <v>130.30000000000001</v>
      </c>
      <c r="F50" s="9">
        <v>112.3</v>
      </c>
      <c r="G50" s="9">
        <v>143.4</v>
      </c>
      <c r="H50" s="9">
        <v>133.30000000000001</v>
      </c>
      <c r="I50" s="9">
        <v>141</v>
      </c>
      <c r="J50" s="9">
        <v>139.80000000000001</v>
      </c>
      <c r="K50" s="9">
        <v>147.5</v>
      </c>
      <c r="L50" s="9">
        <v>157.9</v>
      </c>
      <c r="M50" s="9">
        <v>153.80000000000001</v>
      </c>
      <c r="N50" s="25">
        <f t="shared" si="4"/>
        <v>141.9264</v>
      </c>
      <c r="O50" s="25">
        <f t="shared" si="1"/>
        <v>0.52234984478240354</v>
      </c>
      <c r="P50" s="31">
        <f t="shared" si="2"/>
        <v>4.0102070803192076</v>
      </c>
    </row>
    <row r="51" spans="2:16" x14ac:dyDescent="0.25">
      <c r="B51" s="30" t="str">
        <f t="shared" si="3"/>
        <v>2019_10</v>
      </c>
      <c r="C51" s="27">
        <v>161</v>
      </c>
      <c r="D51" s="9">
        <v>172.4</v>
      </c>
      <c r="E51" s="9">
        <v>134.6</v>
      </c>
      <c r="F51" s="9">
        <v>112.4</v>
      </c>
      <c r="G51" s="9">
        <v>146.4</v>
      </c>
      <c r="H51" s="9">
        <v>133.30000000000001</v>
      </c>
      <c r="I51" s="9">
        <v>142.5</v>
      </c>
      <c r="J51" s="9">
        <v>139.80000000000001</v>
      </c>
      <c r="K51" s="9">
        <v>148</v>
      </c>
      <c r="L51" s="9">
        <v>160.9</v>
      </c>
      <c r="M51" s="9">
        <v>155.19999999999999</v>
      </c>
      <c r="N51" s="25">
        <f t="shared" si="4"/>
        <v>142.81</v>
      </c>
      <c r="O51" s="25">
        <f t="shared" si="1"/>
        <v>0.62257620851370932</v>
      </c>
      <c r="P51" s="31">
        <f t="shared" si="2"/>
        <v>4.2870819406846898</v>
      </c>
    </row>
    <row r="52" spans="2:16" x14ac:dyDescent="0.25">
      <c r="B52" s="30" t="str">
        <f t="shared" si="3"/>
        <v>2019_11</v>
      </c>
      <c r="C52" s="27">
        <v>161.6</v>
      </c>
      <c r="D52" s="9">
        <v>173.6</v>
      </c>
      <c r="E52" s="9">
        <v>135.19999999999999</v>
      </c>
      <c r="F52" s="9">
        <v>112.4</v>
      </c>
      <c r="G52" s="9">
        <v>146.80000000000001</v>
      </c>
      <c r="H52" s="9">
        <v>135.6</v>
      </c>
      <c r="I52" s="9">
        <v>141.9</v>
      </c>
      <c r="J52" s="9">
        <v>139.80000000000001</v>
      </c>
      <c r="K52" s="9">
        <v>148.6</v>
      </c>
      <c r="L52" s="9">
        <v>165.6</v>
      </c>
      <c r="M52" s="9">
        <v>155.5</v>
      </c>
      <c r="N52" s="25">
        <f t="shared" si="4"/>
        <v>143.18409999999997</v>
      </c>
      <c r="O52" s="25">
        <f t="shared" si="1"/>
        <v>0.26195644562703602</v>
      </c>
      <c r="P52" s="31">
        <f t="shared" si="2"/>
        <v>4.3224299916576356</v>
      </c>
    </row>
    <row r="53" spans="2:16" x14ac:dyDescent="0.25">
      <c r="B53" s="30" t="str">
        <f t="shared" si="3"/>
        <v>2019_12</v>
      </c>
      <c r="C53" s="27">
        <v>161.6</v>
      </c>
      <c r="D53" s="9">
        <v>176.8</v>
      </c>
      <c r="E53" s="9">
        <v>135.30000000000001</v>
      </c>
      <c r="F53" s="9">
        <v>113</v>
      </c>
      <c r="G53" s="9">
        <v>147</v>
      </c>
      <c r="H53" s="9">
        <v>136.69999999999999</v>
      </c>
      <c r="I53" s="9">
        <v>140.9</v>
      </c>
      <c r="J53" s="9">
        <v>139.80000000000001</v>
      </c>
      <c r="K53" s="9">
        <v>149.80000000000001</v>
      </c>
      <c r="L53" s="9">
        <v>166</v>
      </c>
      <c r="M53" s="9">
        <v>155.69999999999999</v>
      </c>
      <c r="N53" s="25">
        <f t="shared" si="4"/>
        <v>143.38489999999996</v>
      </c>
      <c r="O53" s="25">
        <f t="shared" si="1"/>
        <v>0.14023903492076761</v>
      </c>
      <c r="P53" s="31">
        <f t="shared" si="2"/>
        <v>4.2284573654173752</v>
      </c>
    </row>
    <row r="54" spans="2:16" x14ac:dyDescent="0.25">
      <c r="B54" s="30" t="str">
        <f t="shared" si="3"/>
        <v>2020_01</v>
      </c>
      <c r="C54" s="27">
        <v>163.19999999999999</v>
      </c>
      <c r="D54" s="9">
        <v>182.9</v>
      </c>
      <c r="E54" s="9">
        <v>135.30000000000001</v>
      </c>
      <c r="F54" s="9">
        <v>113.1</v>
      </c>
      <c r="G54" s="9">
        <v>148.19999999999999</v>
      </c>
      <c r="H54" s="9">
        <v>137</v>
      </c>
      <c r="I54" s="9">
        <v>141.1</v>
      </c>
      <c r="J54" s="9">
        <v>139.80000000000001</v>
      </c>
      <c r="K54" s="9">
        <v>151.69999999999999</v>
      </c>
      <c r="L54" s="9">
        <v>167.2</v>
      </c>
      <c r="M54" s="9">
        <v>157.1</v>
      </c>
      <c r="N54" s="25">
        <f t="shared" si="4"/>
        <v>144.3253</v>
      </c>
      <c r="O54" s="25">
        <f t="shared" si="1"/>
        <v>0.65585706723653581</v>
      </c>
      <c r="P54" s="31">
        <f t="shared" si="2"/>
        <v>4.2996742200214761</v>
      </c>
    </row>
    <row r="55" spans="2:16" x14ac:dyDescent="0.25">
      <c r="B55" s="30" t="str">
        <f t="shared" si="3"/>
        <v>2020_02</v>
      </c>
      <c r="C55" s="27">
        <v>167.1</v>
      </c>
      <c r="D55" s="9">
        <v>193.5</v>
      </c>
      <c r="E55" s="9">
        <v>139.30000000000001</v>
      </c>
      <c r="F55" s="9">
        <v>113.7</v>
      </c>
      <c r="G55" s="9">
        <v>157.5</v>
      </c>
      <c r="H55" s="9">
        <v>137.80000000000001</v>
      </c>
      <c r="I55" s="9">
        <v>145.6</v>
      </c>
      <c r="J55" s="9">
        <v>141.69999999999999</v>
      </c>
      <c r="K55" s="9">
        <v>161.4</v>
      </c>
      <c r="L55" s="9">
        <v>169.7</v>
      </c>
      <c r="M55" s="9">
        <v>160.9</v>
      </c>
      <c r="N55" s="25">
        <f t="shared" si="4"/>
        <v>147.89360000000005</v>
      </c>
      <c r="O55" s="25">
        <f t="shared" si="1"/>
        <v>2.4724008888254869</v>
      </c>
      <c r="P55" s="31">
        <f t="shared" si="2"/>
        <v>6.9668135384330867</v>
      </c>
    </row>
    <row r="56" spans="2:16" x14ac:dyDescent="0.25">
      <c r="B56" s="30" t="str">
        <f t="shared" si="3"/>
        <v>2020_03</v>
      </c>
      <c r="C56" s="27">
        <v>188.8</v>
      </c>
      <c r="D56" s="9">
        <v>226.6</v>
      </c>
      <c r="E56" s="9">
        <v>155</v>
      </c>
      <c r="F56" s="9">
        <v>115.9</v>
      </c>
      <c r="G56" s="9">
        <v>185.8</v>
      </c>
      <c r="H56" s="9">
        <v>139.5</v>
      </c>
      <c r="I56" s="9">
        <v>158.19999999999999</v>
      </c>
      <c r="J56" s="9">
        <v>148.5</v>
      </c>
      <c r="K56" s="9">
        <v>183.5</v>
      </c>
      <c r="L56" s="9">
        <v>190.2</v>
      </c>
      <c r="M56" s="9">
        <v>181.1</v>
      </c>
      <c r="N56" s="25">
        <f t="shared" si="4"/>
        <v>162.60550000000003</v>
      </c>
      <c r="O56" s="25">
        <f t="shared" si="1"/>
        <v>9.9476245084303727</v>
      </c>
      <c r="P56" s="31">
        <f t="shared" si="2"/>
        <v>17.582807747765258</v>
      </c>
    </row>
    <row r="57" spans="2:16" x14ac:dyDescent="0.25">
      <c r="B57" s="30" t="str">
        <f t="shared" si="3"/>
        <v>2020_04</v>
      </c>
      <c r="C57" s="27">
        <v>210.1</v>
      </c>
      <c r="D57" s="9">
        <v>241</v>
      </c>
      <c r="E57" s="9">
        <v>159.19999999999999</v>
      </c>
      <c r="F57" s="9">
        <v>116.4</v>
      </c>
      <c r="G57" s="9">
        <v>207.6</v>
      </c>
      <c r="H57" s="9">
        <v>140.30000000000001</v>
      </c>
      <c r="I57" s="9">
        <v>174.2</v>
      </c>
      <c r="J57" s="9">
        <v>150.19999999999999</v>
      </c>
      <c r="K57" s="9">
        <v>196</v>
      </c>
      <c r="L57" s="9">
        <v>196.3</v>
      </c>
      <c r="M57" s="9">
        <v>200.7</v>
      </c>
      <c r="N57" s="25">
        <f t="shared" si="4"/>
        <v>175.33840000000001</v>
      </c>
      <c r="O57" s="25">
        <f t="shared" si="1"/>
        <v>7.8305469372192018</v>
      </c>
      <c r="P57" s="31">
        <f t="shared" si="2"/>
        <v>25.986021703938082</v>
      </c>
    </row>
    <row r="58" spans="2:16" x14ac:dyDescent="0.25">
      <c r="B58" s="30" t="str">
        <f t="shared" si="3"/>
        <v>2020_05</v>
      </c>
      <c r="C58" s="27">
        <v>224</v>
      </c>
      <c r="D58" s="9">
        <v>258.3</v>
      </c>
      <c r="E58" s="9">
        <v>169.2</v>
      </c>
      <c r="F58" s="9">
        <v>119.5</v>
      </c>
      <c r="G58" s="9">
        <v>220.1</v>
      </c>
      <c r="H58" s="9">
        <v>142.6</v>
      </c>
      <c r="I58" s="9">
        <v>177.1</v>
      </c>
      <c r="J58" s="9">
        <v>150.4</v>
      </c>
      <c r="K58" s="9">
        <v>206.9</v>
      </c>
      <c r="L58" s="9">
        <v>203.8</v>
      </c>
      <c r="M58" s="9">
        <v>212.4</v>
      </c>
      <c r="N58" s="25">
        <f t="shared" si="4"/>
        <v>183.75420000000003</v>
      </c>
      <c r="O58" s="25">
        <f t="shared" si="1"/>
        <v>4.7997472316389445</v>
      </c>
      <c r="P58" s="31">
        <f t="shared" si="2"/>
        <v>31.458732917015141</v>
      </c>
    </row>
    <row r="59" spans="2:16" x14ac:dyDescent="0.25">
      <c r="B59" s="30" t="str">
        <f t="shared" si="3"/>
        <v>2020_06</v>
      </c>
      <c r="C59" s="27">
        <v>234.6</v>
      </c>
      <c r="D59" s="9">
        <v>270.8</v>
      </c>
      <c r="E59" s="9">
        <v>177.4</v>
      </c>
      <c r="F59" s="9">
        <v>120.9</v>
      </c>
      <c r="G59" s="9">
        <v>229</v>
      </c>
      <c r="H59" s="9">
        <v>142.69999999999999</v>
      </c>
      <c r="I59" s="9">
        <v>178.1</v>
      </c>
      <c r="J59" s="9">
        <v>151.5</v>
      </c>
      <c r="K59" s="9">
        <v>210.7</v>
      </c>
      <c r="L59" s="9">
        <v>207.1</v>
      </c>
      <c r="M59" s="9">
        <v>223.1</v>
      </c>
      <c r="N59" s="25">
        <f t="shared" si="4"/>
        <v>189.73659999999998</v>
      </c>
      <c r="O59" s="25">
        <f t="shared" si="1"/>
        <v>3.2556534762198384</v>
      </c>
      <c r="P59" s="31">
        <f t="shared" si="2"/>
        <v>35.238278521432939</v>
      </c>
    </row>
    <row r="60" spans="2:16" x14ac:dyDescent="0.25">
      <c r="B60" s="30" t="str">
        <f t="shared" si="3"/>
        <v>2020_07</v>
      </c>
      <c r="C60" s="27">
        <v>243.9</v>
      </c>
      <c r="D60" s="9">
        <v>278</v>
      </c>
      <c r="E60" s="9">
        <v>178.4</v>
      </c>
      <c r="F60" s="9">
        <v>121.2</v>
      </c>
      <c r="G60" s="9">
        <v>246.8</v>
      </c>
      <c r="H60" s="9">
        <v>142.9</v>
      </c>
      <c r="I60" s="9">
        <v>178.6</v>
      </c>
      <c r="J60" s="9">
        <v>151.69999999999999</v>
      </c>
      <c r="K60" s="9">
        <v>221.2</v>
      </c>
      <c r="L60" s="9">
        <v>210.1</v>
      </c>
      <c r="M60" s="9">
        <v>224.4</v>
      </c>
      <c r="N60" s="25">
        <f t="shared" si="4"/>
        <v>194.39309999999998</v>
      </c>
      <c r="O60" s="25">
        <f t="shared" si="1"/>
        <v>2.4541917584693698</v>
      </c>
      <c r="P60" s="31">
        <f t="shared" si="2"/>
        <v>38.226934872466181</v>
      </c>
    </row>
    <row r="61" spans="2:16" x14ac:dyDescent="0.25">
      <c r="B61" s="30" t="str">
        <f t="shared" si="3"/>
        <v>2020_08</v>
      </c>
      <c r="C61" s="27">
        <v>247.6</v>
      </c>
      <c r="D61" s="9">
        <v>296.5</v>
      </c>
      <c r="E61" s="9">
        <v>182.9</v>
      </c>
      <c r="F61" s="9">
        <v>122.7</v>
      </c>
      <c r="G61" s="9">
        <v>253.7</v>
      </c>
      <c r="H61" s="9">
        <v>143</v>
      </c>
      <c r="I61" s="9">
        <v>183</v>
      </c>
      <c r="J61" s="9">
        <v>151.69999999999999</v>
      </c>
      <c r="K61" s="9">
        <v>226.8</v>
      </c>
      <c r="L61" s="9">
        <v>212.3</v>
      </c>
      <c r="M61" s="9">
        <v>225.7</v>
      </c>
      <c r="N61" s="25">
        <f t="shared" si="4"/>
        <v>197.63810000000001</v>
      </c>
      <c r="O61" s="25">
        <f t="shared" si="1"/>
        <v>1.6692979328998987</v>
      </c>
      <c r="P61" s="31">
        <f t="shared" si="2"/>
        <v>39.981329977073251</v>
      </c>
    </row>
    <row r="62" spans="2:16" x14ac:dyDescent="0.25">
      <c r="B62" s="30" t="str">
        <f t="shared" si="3"/>
        <v>2020_09</v>
      </c>
      <c r="C62" s="27">
        <v>250.8</v>
      </c>
      <c r="D62" s="9">
        <v>308.10000000000002</v>
      </c>
      <c r="E62" s="9">
        <v>189.3</v>
      </c>
      <c r="F62" s="9">
        <v>124</v>
      </c>
      <c r="G62" s="9">
        <v>266.60000000000002</v>
      </c>
      <c r="H62" s="9">
        <v>146.69999999999999</v>
      </c>
      <c r="I62" s="9">
        <v>217.6</v>
      </c>
      <c r="J62" s="9">
        <v>155.9</v>
      </c>
      <c r="K62" s="9">
        <v>251.7</v>
      </c>
      <c r="L62" s="9">
        <v>222.4</v>
      </c>
      <c r="M62" s="9">
        <v>228.7</v>
      </c>
      <c r="N62" s="25">
        <f t="shared" si="4"/>
        <v>205.88629999999998</v>
      </c>
      <c r="O62" s="25">
        <f t="shared" si="1"/>
        <v>4.1733855972102383</v>
      </c>
      <c r="P62" s="31">
        <f t="shared" si="2"/>
        <v>45.065541012806619</v>
      </c>
    </row>
    <row r="63" spans="2:16" x14ac:dyDescent="0.25">
      <c r="B63" s="30" t="str">
        <f t="shared" si="3"/>
        <v>2020_10</v>
      </c>
      <c r="C63" s="27">
        <v>255.7</v>
      </c>
      <c r="D63" s="9">
        <v>332.6</v>
      </c>
      <c r="E63" s="9">
        <v>196</v>
      </c>
      <c r="F63" s="9">
        <v>127.9</v>
      </c>
      <c r="G63" s="9">
        <v>277.2</v>
      </c>
      <c r="H63" s="9">
        <v>151.19999999999999</v>
      </c>
      <c r="I63" s="9">
        <v>260.7</v>
      </c>
      <c r="J63" s="9">
        <v>239.6</v>
      </c>
      <c r="K63" s="9">
        <v>264.3</v>
      </c>
      <c r="L63" s="9">
        <v>239.6</v>
      </c>
      <c r="M63" s="9">
        <v>241.8</v>
      </c>
      <c r="N63" s="25">
        <f t="shared" si="4"/>
        <v>220.4759</v>
      </c>
      <c r="O63" s="25">
        <f t="shared" si="1"/>
        <v>7.0862412894884317</v>
      </c>
      <c r="P63" s="31">
        <f t="shared" si="2"/>
        <v>54.384076745325949</v>
      </c>
    </row>
    <row r="64" spans="2:16" x14ac:dyDescent="0.25">
      <c r="B64" s="30" t="str">
        <f t="shared" si="3"/>
        <v>2020_11</v>
      </c>
      <c r="C64" s="27">
        <v>259</v>
      </c>
      <c r="D64" s="9">
        <v>339.5</v>
      </c>
      <c r="E64" s="9">
        <v>197.8</v>
      </c>
      <c r="F64" s="9">
        <v>127.9</v>
      </c>
      <c r="G64" s="9">
        <v>289</v>
      </c>
      <c r="H64" s="9">
        <v>166.4</v>
      </c>
      <c r="I64" s="9">
        <v>261.5</v>
      </c>
      <c r="J64" s="9">
        <v>242.6</v>
      </c>
      <c r="K64" s="9">
        <v>272.5</v>
      </c>
      <c r="L64" s="9">
        <v>242.9</v>
      </c>
      <c r="M64" s="9">
        <v>245</v>
      </c>
      <c r="N64" s="25">
        <f t="shared" si="4"/>
        <v>223.86459999999997</v>
      </c>
      <c r="O64" s="25">
        <f t="shared" si="1"/>
        <v>1.5369933856716185</v>
      </c>
      <c r="P64" s="31">
        <f t="shared" si="2"/>
        <v>56.3473877336939</v>
      </c>
    </row>
    <row r="65" spans="2:16" x14ac:dyDescent="0.25">
      <c r="B65" s="30" t="str">
        <f t="shared" si="3"/>
        <v>2020_12</v>
      </c>
      <c r="C65" s="27">
        <v>269.60000000000002</v>
      </c>
      <c r="D65" s="9">
        <v>353.9</v>
      </c>
      <c r="E65" s="9">
        <v>199.7</v>
      </c>
      <c r="F65" s="9">
        <v>128</v>
      </c>
      <c r="G65" s="9">
        <v>304.89999999999998</v>
      </c>
      <c r="H65" s="9">
        <v>167.5</v>
      </c>
      <c r="I65" s="9">
        <v>270.60000000000002</v>
      </c>
      <c r="J65" s="9">
        <v>243.5</v>
      </c>
      <c r="K65" s="9">
        <v>285.89999999999998</v>
      </c>
      <c r="L65" s="9">
        <v>255.6</v>
      </c>
      <c r="M65" s="9">
        <v>249.3</v>
      </c>
      <c r="N65" s="25">
        <f t="shared" si="4"/>
        <v>230.53650000000002</v>
      </c>
      <c r="O65" s="25">
        <f t="shared" si="1"/>
        <v>2.9803282877239416</v>
      </c>
      <c r="P65" s="31">
        <f t="shared" si="2"/>
        <v>60.781574628848702</v>
      </c>
    </row>
    <row r="66" spans="2:16" x14ac:dyDescent="0.25">
      <c r="B66" s="30" t="str">
        <f t="shared" si="3"/>
        <v>2021_01</v>
      </c>
      <c r="C66" s="27">
        <v>275.2</v>
      </c>
      <c r="D66" s="9">
        <v>366.2</v>
      </c>
      <c r="E66" s="9">
        <v>200.9</v>
      </c>
      <c r="F66" s="9">
        <v>128.4</v>
      </c>
      <c r="G66" s="9">
        <v>314.7</v>
      </c>
      <c r="H66" s="9">
        <v>168.6</v>
      </c>
      <c r="I66" s="9">
        <v>277.2</v>
      </c>
      <c r="J66" s="9">
        <v>243.8</v>
      </c>
      <c r="K66" s="9">
        <v>296.7</v>
      </c>
      <c r="L66" s="9">
        <v>259.7</v>
      </c>
      <c r="M66" s="9">
        <v>270.39999999999998</v>
      </c>
      <c r="N66" s="25">
        <f t="shared" si="4"/>
        <v>236.41850000000002</v>
      </c>
      <c r="O66" s="25">
        <f t="shared" si="1"/>
        <v>2.5514397936986137</v>
      </c>
      <c r="P66" s="31">
        <f t="shared" si="2"/>
        <v>63.809463759992205</v>
      </c>
    </row>
    <row r="67" spans="2:16" x14ac:dyDescent="0.25">
      <c r="B67" s="30" t="str">
        <f t="shared" si="3"/>
        <v>2021_02</v>
      </c>
      <c r="C67" s="27">
        <v>280</v>
      </c>
      <c r="D67" s="9">
        <v>369.2</v>
      </c>
      <c r="E67" s="9">
        <v>201</v>
      </c>
      <c r="F67" s="9">
        <v>128.4</v>
      </c>
      <c r="G67" s="9">
        <v>315.3</v>
      </c>
      <c r="H67" s="9">
        <v>172.6</v>
      </c>
      <c r="I67" s="9">
        <v>283.8</v>
      </c>
      <c r="J67" s="9">
        <v>243.8</v>
      </c>
      <c r="K67" s="9">
        <v>299.60000000000002</v>
      </c>
      <c r="L67" s="9">
        <v>265.3</v>
      </c>
      <c r="M67" s="9">
        <v>274.39999999999998</v>
      </c>
      <c r="N67" s="25">
        <f t="shared" si="4"/>
        <v>239.5292</v>
      </c>
      <c r="O67" s="25">
        <f t="shared" si="1"/>
        <v>1.3157599764823733</v>
      </c>
      <c r="P67" s="31">
        <f t="shared" si="2"/>
        <v>61.96049051480248</v>
      </c>
    </row>
    <row r="68" spans="2:16" x14ac:dyDescent="0.25">
      <c r="B68" s="30" t="str">
        <f t="shared" si="3"/>
        <v>2021_03</v>
      </c>
      <c r="C68" s="27">
        <v>290</v>
      </c>
      <c r="D68" s="9">
        <v>372</v>
      </c>
      <c r="E68" s="9">
        <v>204.4</v>
      </c>
      <c r="F68" s="9">
        <v>129.19999999999999</v>
      </c>
      <c r="G68" s="9">
        <v>319.5</v>
      </c>
      <c r="H68" s="9">
        <v>176.4</v>
      </c>
      <c r="I68" s="9">
        <v>285.89999999999998</v>
      </c>
      <c r="J68" s="9">
        <v>245.1</v>
      </c>
      <c r="K68" s="9">
        <v>310.39999999999998</v>
      </c>
      <c r="L68" s="9">
        <v>268.7</v>
      </c>
      <c r="M68" s="9">
        <v>279.10000000000002</v>
      </c>
      <c r="N68" s="25">
        <f t="shared" si="4"/>
        <v>244.57279999999997</v>
      </c>
      <c r="O68" s="25">
        <f t="shared" si="1"/>
        <v>2.1056305452529251</v>
      </c>
      <c r="P68" s="31">
        <f t="shared" si="2"/>
        <v>50.408688512996122</v>
      </c>
    </row>
    <row r="69" spans="2:16" x14ac:dyDescent="0.25">
      <c r="B69" s="30" t="str">
        <f t="shared" si="3"/>
        <v>2021_04</v>
      </c>
      <c r="C69" s="27">
        <v>311.10000000000002</v>
      </c>
      <c r="D69" s="9">
        <v>376.5</v>
      </c>
      <c r="E69" s="9">
        <v>205.6</v>
      </c>
      <c r="F69" s="9">
        <v>129.9</v>
      </c>
      <c r="G69" s="9">
        <v>320.89999999999998</v>
      </c>
      <c r="H69" s="9">
        <v>176.4</v>
      </c>
      <c r="I69" s="9">
        <v>287.5</v>
      </c>
      <c r="J69" s="9">
        <v>245.1</v>
      </c>
      <c r="K69" s="9">
        <v>317</v>
      </c>
      <c r="L69" s="9">
        <v>280.89999999999998</v>
      </c>
      <c r="M69" s="9">
        <v>290</v>
      </c>
      <c r="N69" s="25">
        <f t="shared" si="4"/>
        <v>253.08139999999997</v>
      </c>
      <c r="O69" s="25">
        <f t="shared" si="1"/>
        <v>3.4789641366497017</v>
      </c>
      <c r="P69" s="31">
        <f t="shared" si="2"/>
        <v>44.338832794185393</v>
      </c>
    </row>
    <row r="70" spans="2:16" x14ac:dyDescent="0.25">
      <c r="B70" s="30" t="str">
        <f t="shared" si="3"/>
        <v>2021_05</v>
      </c>
      <c r="C70" s="27">
        <v>328.6</v>
      </c>
      <c r="D70" s="9">
        <v>404</v>
      </c>
      <c r="E70" s="9">
        <v>211.8</v>
      </c>
      <c r="F70" s="9">
        <v>131.5</v>
      </c>
      <c r="G70" s="9">
        <v>339.8</v>
      </c>
      <c r="H70" s="9">
        <v>180.4</v>
      </c>
      <c r="I70" s="9">
        <v>298.2</v>
      </c>
      <c r="J70" s="9">
        <v>245.4</v>
      </c>
      <c r="K70" s="9">
        <v>327.9</v>
      </c>
      <c r="L70" s="9">
        <v>299.60000000000002</v>
      </c>
      <c r="M70" s="9">
        <v>303.3</v>
      </c>
      <c r="N70" s="25">
        <f t="shared" si="4"/>
        <v>263.9323</v>
      </c>
      <c r="O70" s="25">
        <f t="shared" si="1"/>
        <v>4.2875138196643547</v>
      </c>
      <c r="P70" s="31">
        <f t="shared" si="2"/>
        <v>43.633342802504629</v>
      </c>
    </row>
    <row r="71" spans="2:16" x14ac:dyDescent="0.25">
      <c r="B71" s="30" t="str">
        <f t="shared" si="3"/>
        <v>2021_06</v>
      </c>
      <c r="C71" s="27">
        <v>375</v>
      </c>
      <c r="D71" s="9">
        <v>471.8</v>
      </c>
      <c r="E71" s="9">
        <v>228</v>
      </c>
      <c r="F71" s="9">
        <v>132</v>
      </c>
      <c r="G71" s="9">
        <v>398.8</v>
      </c>
      <c r="H71" s="9">
        <v>212.8</v>
      </c>
      <c r="I71" s="9">
        <v>314.2</v>
      </c>
      <c r="J71" s="9">
        <v>251.3</v>
      </c>
      <c r="K71" s="9">
        <v>368.5</v>
      </c>
      <c r="L71" s="9">
        <v>329.7</v>
      </c>
      <c r="M71" s="9">
        <v>338.2</v>
      </c>
      <c r="N71" s="25">
        <f t="shared" si="4"/>
        <v>292.13650000000001</v>
      </c>
      <c r="O71" s="25">
        <f t="shared" si="1"/>
        <v>10.686149440595189</v>
      </c>
      <c r="P71" s="31">
        <f t="shared" si="2"/>
        <v>53.969502984664018</v>
      </c>
    </row>
    <row r="72" spans="2:16" x14ac:dyDescent="0.25">
      <c r="B72" s="30" t="str">
        <f t="shared" si="3"/>
        <v>2021_07</v>
      </c>
      <c r="C72" s="27">
        <v>401.1</v>
      </c>
      <c r="D72" s="9">
        <v>490.4</v>
      </c>
      <c r="E72" s="9">
        <v>232</v>
      </c>
      <c r="F72" s="9">
        <v>134.5</v>
      </c>
      <c r="G72" s="9">
        <v>405.3</v>
      </c>
      <c r="H72" s="9">
        <v>212.8</v>
      </c>
      <c r="I72" s="9">
        <v>342.8</v>
      </c>
      <c r="J72" s="9">
        <v>281</v>
      </c>
      <c r="K72" s="9">
        <v>384.8</v>
      </c>
      <c r="L72" s="9">
        <v>357.6</v>
      </c>
      <c r="M72" s="9">
        <v>354.3</v>
      </c>
      <c r="N72" s="25">
        <f t="shared" si="4"/>
        <v>308.7928</v>
      </c>
      <c r="O72" s="25">
        <f t="shared" si="1"/>
        <v>5.7015470507793404</v>
      </c>
      <c r="P72" s="31">
        <f t="shared" si="2"/>
        <v>58.849671104581404</v>
      </c>
    </row>
    <row r="73" spans="2:16" x14ac:dyDescent="0.25">
      <c r="B73" s="30" t="str">
        <f t="shared" si="3"/>
        <v>2021_08</v>
      </c>
      <c r="C73" s="27">
        <v>407.2</v>
      </c>
      <c r="D73" s="9">
        <v>495.5</v>
      </c>
      <c r="E73" s="9">
        <v>237.2</v>
      </c>
      <c r="F73" s="9">
        <v>261.60000000000002</v>
      </c>
      <c r="G73" s="9">
        <v>413.7</v>
      </c>
      <c r="H73" s="9">
        <v>223.9</v>
      </c>
      <c r="I73" s="9">
        <v>362.2</v>
      </c>
      <c r="J73" s="9">
        <v>281.39999999999998</v>
      </c>
      <c r="K73" s="9">
        <v>393.2</v>
      </c>
      <c r="L73" s="9">
        <v>367.7</v>
      </c>
      <c r="M73" s="9">
        <v>362.4</v>
      </c>
      <c r="N73" s="25">
        <f t="shared" ref="N73:N103" si="5">SUMPRODUCT(C73:M73, $C$8:$M$8)/SUM($C$8:$M$8)</f>
        <v>344.59229999999991</v>
      </c>
      <c r="O73" s="25">
        <f t="shared" si="1"/>
        <v>11.593372643403574</v>
      </c>
      <c r="P73" s="31">
        <f t="shared" si="2"/>
        <v>74.355197707324592</v>
      </c>
    </row>
    <row r="74" spans="2:16" x14ac:dyDescent="0.25">
      <c r="B74" s="30" t="str">
        <f t="shared" si="3"/>
        <v>2021_09</v>
      </c>
      <c r="C74" s="27">
        <v>416.4</v>
      </c>
      <c r="D74" s="9">
        <v>497.8</v>
      </c>
      <c r="E74" s="9">
        <v>240.6</v>
      </c>
      <c r="F74" s="9">
        <v>261.89999999999998</v>
      </c>
      <c r="G74" s="9">
        <v>417.4</v>
      </c>
      <c r="H74" s="9">
        <v>224</v>
      </c>
      <c r="I74" s="9">
        <v>367.8</v>
      </c>
      <c r="J74" s="9">
        <v>281.39999999999998</v>
      </c>
      <c r="K74" s="9">
        <v>396.3</v>
      </c>
      <c r="L74" s="9">
        <v>375.6</v>
      </c>
      <c r="M74" s="9">
        <v>364.1</v>
      </c>
      <c r="N74" s="25">
        <f t="shared" si="5"/>
        <v>348.9289</v>
      </c>
      <c r="O74" s="25">
        <f t="shared" si="1"/>
        <v>1.2584726936731003</v>
      </c>
      <c r="P74" s="31">
        <f t="shared" si="2"/>
        <v>69.476502321912648</v>
      </c>
    </row>
    <row r="75" spans="2:16" x14ac:dyDescent="0.25">
      <c r="B75" s="30" t="str">
        <f t="shared" si="3"/>
        <v>2021_10</v>
      </c>
      <c r="C75" s="27">
        <v>424.4</v>
      </c>
      <c r="D75" s="9">
        <v>498.6</v>
      </c>
      <c r="E75" s="9">
        <v>241.3</v>
      </c>
      <c r="F75" s="9">
        <v>262.2</v>
      </c>
      <c r="G75" s="9">
        <v>424.8</v>
      </c>
      <c r="H75" s="9">
        <v>224.3</v>
      </c>
      <c r="I75" s="9">
        <v>368.9</v>
      </c>
      <c r="J75" s="9">
        <v>281.7</v>
      </c>
      <c r="K75" s="9">
        <v>402</v>
      </c>
      <c r="L75" s="9">
        <v>383.5</v>
      </c>
      <c r="M75" s="9">
        <v>382.6</v>
      </c>
      <c r="N75" s="25">
        <f t="shared" si="5"/>
        <v>354.08639999999997</v>
      </c>
      <c r="O75" s="25">
        <f t="shared" ref="O75:O104" si="6">(N75-N74)/N74*100</f>
        <v>1.4780948210365983</v>
      </c>
      <c r="P75" s="31">
        <f t="shared" si="2"/>
        <v>60.600954571452014</v>
      </c>
    </row>
    <row r="76" spans="2:16" x14ac:dyDescent="0.25">
      <c r="B76" s="30" t="str">
        <f t="shared" si="3"/>
        <v>2021_11</v>
      </c>
      <c r="C76" s="27">
        <v>433.1</v>
      </c>
      <c r="D76" s="9">
        <v>500.9</v>
      </c>
      <c r="E76" s="9">
        <v>242</v>
      </c>
      <c r="F76" s="9">
        <v>280.10000000000002</v>
      </c>
      <c r="G76" s="9">
        <v>428.2</v>
      </c>
      <c r="H76" s="9">
        <v>225.9</v>
      </c>
      <c r="I76" s="9">
        <v>369</v>
      </c>
      <c r="J76" s="9">
        <v>369.3</v>
      </c>
      <c r="K76" s="9">
        <v>404.2</v>
      </c>
      <c r="L76" s="9">
        <v>410</v>
      </c>
      <c r="M76" s="9">
        <v>386.2</v>
      </c>
      <c r="N76" s="25">
        <f t="shared" si="5"/>
        <v>365.6336</v>
      </c>
      <c r="O76" s="25">
        <f t="shared" si="6"/>
        <v>3.2611249683693111</v>
      </c>
      <c r="P76" s="31">
        <f t="shared" si="2"/>
        <v>63.328011664193475</v>
      </c>
    </row>
    <row r="77" spans="2:16" x14ac:dyDescent="0.25">
      <c r="B77" s="30" t="str">
        <f t="shared" si="3"/>
        <v>2021_12</v>
      </c>
      <c r="C77" s="27">
        <v>435.8</v>
      </c>
      <c r="D77" s="9">
        <v>505.3</v>
      </c>
      <c r="E77" s="9">
        <v>242.8</v>
      </c>
      <c r="F77" s="9">
        <v>281.2</v>
      </c>
      <c r="G77" s="9">
        <v>435.4</v>
      </c>
      <c r="H77" s="9">
        <v>225.9</v>
      </c>
      <c r="I77" s="9">
        <v>390.6</v>
      </c>
      <c r="J77" s="9">
        <v>369.3</v>
      </c>
      <c r="K77" s="9">
        <v>408.9</v>
      </c>
      <c r="L77" s="9">
        <v>414.7</v>
      </c>
      <c r="M77" s="9">
        <v>388.9</v>
      </c>
      <c r="N77" s="25">
        <f t="shared" si="5"/>
        <v>370.32339999999988</v>
      </c>
      <c r="O77" s="25">
        <f t="shared" si="6"/>
        <v>1.2826501721942067</v>
      </c>
      <c r="P77" s="31">
        <f t="shared" si="2"/>
        <v>60.635474209073116</v>
      </c>
    </row>
    <row r="78" spans="2:16" x14ac:dyDescent="0.25">
      <c r="B78" s="30" t="str">
        <f t="shared" si="3"/>
        <v>2022_01</v>
      </c>
      <c r="C78" s="27">
        <v>514.29999999999995</v>
      </c>
      <c r="D78" s="9">
        <v>246.7</v>
      </c>
      <c r="E78" s="9">
        <v>284.10000000000002</v>
      </c>
      <c r="F78" s="9">
        <v>443.3</v>
      </c>
      <c r="G78" s="9">
        <v>231.1</v>
      </c>
      <c r="H78" s="9">
        <v>389</v>
      </c>
      <c r="I78" s="9">
        <v>369.3</v>
      </c>
      <c r="J78" s="9">
        <v>425.9</v>
      </c>
      <c r="K78" s="9">
        <v>425.9</v>
      </c>
      <c r="L78" s="9">
        <v>430.9</v>
      </c>
      <c r="M78" s="9">
        <v>401.1</v>
      </c>
      <c r="N78" s="25">
        <f t="shared" si="5"/>
        <v>427.68110000000001</v>
      </c>
      <c r="O78" s="25">
        <f t="shared" si="6"/>
        <v>15.4885432570559</v>
      </c>
      <c r="P78" s="31">
        <f t="shared" si="2"/>
        <v>80.90001416978788</v>
      </c>
    </row>
    <row r="79" spans="2:16" x14ac:dyDescent="0.25">
      <c r="B79" s="30" t="str">
        <f t="shared" si="3"/>
        <v>2022_02</v>
      </c>
      <c r="C79" s="27">
        <v>516.6</v>
      </c>
      <c r="D79" s="9">
        <v>252.1</v>
      </c>
      <c r="E79" s="9">
        <v>284.7</v>
      </c>
      <c r="F79" s="9">
        <v>444.5</v>
      </c>
      <c r="G79" s="9">
        <v>231.5</v>
      </c>
      <c r="H79" s="9">
        <v>400.4</v>
      </c>
      <c r="I79" s="9">
        <v>384.2</v>
      </c>
      <c r="J79" s="9">
        <v>431.8</v>
      </c>
      <c r="K79" s="9">
        <v>431.8</v>
      </c>
      <c r="L79" s="9">
        <v>450.7</v>
      </c>
      <c r="M79" s="9">
        <v>405.2</v>
      </c>
      <c r="N79" s="25">
        <f t="shared" si="5"/>
        <v>432.18379999999996</v>
      </c>
      <c r="O79" s="25">
        <f t="shared" si="6"/>
        <v>1.0528171574567937</v>
      </c>
      <c r="P79" s="31">
        <f t="shared" si="2"/>
        <v>80.43052788553544</v>
      </c>
    </row>
    <row r="80" spans="2:16" x14ac:dyDescent="0.25">
      <c r="B80" s="30" t="str">
        <f t="shared" si="3"/>
        <v>2022_03</v>
      </c>
      <c r="C80" s="27">
        <v>517.1</v>
      </c>
      <c r="D80" s="9">
        <v>254.8</v>
      </c>
      <c r="E80" s="9">
        <v>284.7</v>
      </c>
      <c r="F80" s="9">
        <v>448.8</v>
      </c>
      <c r="G80" s="9">
        <v>235.4</v>
      </c>
      <c r="H80" s="9">
        <v>412.5</v>
      </c>
      <c r="I80" s="9">
        <v>394.9</v>
      </c>
      <c r="J80" s="9">
        <v>436.9</v>
      </c>
      <c r="K80" s="9">
        <v>436.9</v>
      </c>
      <c r="L80" s="9">
        <v>474.2</v>
      </c>
      <c r="M80" s="9">
        <v>410.1</v>
      </c>
      <c r="N80" s="25">
        <f t="shared" si="5"/>
        <v>436.5025</v>
      </c>
      <c r="O80" s="25">
        <f t="shared" si="6"/>
        <v>0.99927392003125415</v>
      </c>
      <c r="P80" s="31">
        <f t="shared" si="2"/>
        <v>78.4754886888485</v>
      </c>
    </row>
    <row r="81" spans="2:16" x14ac:dyDescent="0.25">
      <c r="B81" s="30" t="str">
        <f t="shared" si="3"/>
        <v>2022_04</v>
      </c>
      <c r="C81" s="27">
        <v>523.1</v>
      </c>
      <c r="D81" s="9">
        <v>254.9</v>
      </c>
      <c r="E81" s="9">
        <v>284.7</v>
      </c>
      <c r="F81" s="9">
        <v>452.2</v>
      </c>
      <c r="G81" s="9">
        <v>235.5</v>
      </c>
      <c r="H81" s="9">
        <v>432.6</v>
      </c>
      <c r="I81" s="9">
        <v>394.9</v>
      </c>
      <c r="J81" s="9">
        <v>447.4</v>
      </c>
      <c r="K81" s="9">
        <v>447.4</v>
      </c>
      <c r="L81" s="9">
        <v>485.6</v>
      </c>
      <c r="M81" s="9">
        <v>416.7</v>
      </c>
      <c r="N81" s="25">
        <f t="shared" si="5"/>
        <v>441.6309</v>
      </c>
      <c r="O81" s="25">
        <f t="shared" si="6"/>
        <v>1.1748844508336147</v>
      </c>
      <c r="P81" s="31">
        <f t="shared" si="2"/>
        <v>74.501524015593418</v>
      </c>
    </row>
    <row r="82" spans="2:16" x14ac:dyDescent="0.25">
      <c r="B82" s="30" t="str">
        <f t="shared" si="3"/>
        <v>2022_05</v>
      </c>
      <c r="C82" s="27">
        <v>527.79999999999995</v>
      </c>
      <c r="D82" s="9">
        <v>255.6</v>
      </c>
      <c r="E82" s="9">
        <v>306.2</v>
      </c>
      <c r="F82" s="9">
        <v>458.6</v>
      </c>
      <c r="G82" s="9">
        <v>235.5</v>
      </c>
      <c r="H82" s="9">
        <v>452.4</v>
      </c>
      <c r="I82" s="9">
        <v>394.9</v>
      </c>
      <c r="J82" s="9">
        <v>451.4</v>
      </c>
      <c r="K82" s="9">
        <v>451.4</v>
      </c>
      <c r="L82" s="9">
        <v>492.4</v>
      </c>
      <c r="M82" s="9">
        <v>420.6</v>
      </c>
      <c r="N82" s="25">
        <f t="shared" si="5"/>
        <v>447.07830000000001</v>
      </c>
      <c r="O82" s="25">
        <f t="shared" si="6"/>
        <v>1.2334734729838914</v>
      </c>
      <c r="P82" s="31">
        <f t="shared" si="2"/>
        <v>69.391279506146091</v>
      </c>
    </row>
    <row r="83" spans="2:16" x14ac:dyDescent="0.25">
      <c r="B83" s="30" t="str">
        <f t="shared" si="3"/>
        <v>2022_06</v>
      </c>
      <c r="C83" s="27">
        <v>529.29999999999995</v>
      </c>
      <c r="D83" s="9">
        <v>259.8</v>
      </c>
      <c r="E83" s="9">
        <v>436.4</v>
      </c>
      <c r="F83" s="9">
        <v>474.4</v>
      </c>
      <c r="G83" s="9">
        <v>235.8</v>
      </c>
      <c r="H83" s="9">
        <v>480</v>
      </c>
      <c r="I83" s="9">
        <v>395.6</v>
      </c>
      <c r="J83" s="9">
        <v>458.9</v>
      </c>
      <c r="K83" s="9">
        <v>458.9</v>
      </c>
      <c r="L83" s="9">
        <v>499.3</v>
      </c>
      <c r="M83" s="9">
        <v>424</v>
      </c>
      <c r="N83" s="25">
        <f t="shared" si="5"/>
        <v>458.67059999999998</v>
      </c>
      <c r="O83" s="25">
        <f t="shared" si="6"/>
        <v>2.5929015118828103</v>
      </c>
      <c r="P83" s="31">
        <f t="shared" si="2"/>
        <v>57.00557787198791</v>
      </c>
    </row>
    <row r="84" spans="2:16" x14ac:dyDescent="0.25">
      <c r="B84" s="30" t="str">
        <f t="shared" si="3"/>
        <v>2022_07</v>
      </c>
      <c r="C84" s="27">
        <v>529.79999999999995</v>
      </c>
      <c r="D84" s="9">
        <v>263.10000000000002</v>
      </c>
      <c r="E84" s="9">
        <v>436.4</v>
      </c>
      <c r="F84" s="9">
        <v>478.3</v>
      </c>
      <c r="G84" s="9">
        <v>237.2</v>
      </c>
      <c r="H84" s="9">
        <v>485.1</v>
      </c>
      <c r="I84" s="9">
        <v>396.7</v>
      </c>
      <c r="J84" s="9">
        <v>482.3</v>
      </c>
      <c r="K84" s="9">
        <v>482.3</v>
      </c>
      <c r="L84" s="9">
        <v>529.29999999999995</v>
      </c>
      <c r="M84" s="9">
        <v>436.8</v>
      </c>
      <c r="N84" s="25">
        <f t="shared" si="5"/>
        <v>463.47240000000011</v>
      </c>
      <c r="O84" s="25">
        <f t="shared" si="6"/>
        <v>1.0468950920333957</v>
      </c>
      <c r="P84" s="31">
        <f t="shared" si="2"/>
        <v>50.091711982921915</v>
      </c>
    </row>
    <row r="85" spans="2:16" x14ac:dyDescent="0.25">
      <c r="B85" s="30" t="str">
        <f t="shared" si="3"/>
        <v>2022_08</v>
      </c>
      <c r="C85" s="27">
        <v>557</v>
      </c>
      <c r="D85" s="9">
        <v>548</v>
      </c>
      <c r="E85" s="9">
        <v>272.10000000000002</v>
      </c>
      <c r="F85" s="9">
        <v>451.4</v>
      </c>
      <c r="G85" s="9">
        <v>509.5</v>
      </c>
      <c r="H85" s="9">
        <v>239.5</v>
      </c>
      <c r="I85" s="9">
        <v>493.7</v>
      </c>
      <c r="J85" s="9">
        <v>447</v>
      </c>
      <c r="K85" s="9">
        <v>493.1</v>
      </c>
      <c r="L85" s="9">
        <v>543.4</v>
      </c>
      <c r="M85" s="9">
        <v>450.1</v>
      </c>
      <c r="N85" s="25">
        <f t="shared" si="5"/>
        <v>479.30610000000001</v>
      </c>
      <c r="O85" s="25">
        <f t="shared" si="6"/>
        <v>3.4163199362032999</v>
      </c>
      <c r="P85" s="31">
        <f t="shared" si="2"/>
        <v>39.09367678848313</v>
      </c>
    </row>
    <row r="86" spans="2:16" x14ac:dyDescent="0.25">
      <c r="B86" s="30" t="str">
        <f t="shared" ref="B86:B124" si="7">TEXT(LEFT(B74,4)+1,"0000") &amp; "_" &amp; RIGHT(B74,2)</f>
        <v>2022_09</v>
      </c>
      <c r="C86" s="27">
        <v>582.70000000000005</v>
      </c>
      <c r="D86" s="9">
        <v>570.9</v>
      </c>
      <c r="E86" s="9">
        <v>285.89999999999998</v>
      </c>
      <c r="F86" s="9">
        <v>452.3</v>
      </c>
      <c r="G86" s="9">
        <v>537.6</v>
      </c>
      <c r="H86" s="9">
        <v>241.7</v>
      </c>
      <c r="I86" s="9">
        <v>508.8</v>
      </c>
      <c r="J86" s="9">
        <v>449.8</v>
      </c>
      <c r="K86" s="9">
        <v>509.3</v>
      </c>
      <c r="L86" s="9">
        <v>557.20000000000005</v>
      </c>
      <c r="M86" s="9">
        <v>475.2</v>
      </c>
      <c r="N86" s="25">
        <f t="shared" si="5"/>
        <v>495.06960000000009</v>
      </c>
      <c r="O86" s="25">
        <f t="shared" si="6"/>
        <v>3.288816895925188</v>
      </c>
      <c r="P86" s="31">
        <f t="shared" ref="P86:P104" si="8">(N86-N74)/N74*100</f>
        <v>41.882658616124971</v>
      </c>
    </row>
    <row r="87" spans="2:16" x14ac:dyDescent="0.25">
      <c r="B87" s="30" t="str">
        <f t="shared" si="7"/>
        <v>2022_10</v>
      </c>
      <c r="C87" s="27">
        <v>641.9</v>
      </c>
      <c r="D87" s="9">
        <v>618.6</v>
      </c>
      <c r="E87" s="9">
        <v>298.5</v>
      </c>
      <c r="F87" s="9">
        <v>453.5</v>
      </c>
      <c r="G87" s="9">
        <v>580.9</v>
      </c>
      <c r="H87" s="9">
        <v>274.7</v>
      </c>
      <c r="I87" s="9">
        <v>519.20000000000005</v>
      </c>
      <c r="J87" s="9">
        <v>486.6</v>
      </c>
      <c r="K87" s="9">
        <v>542.6</v>
      </c>
      <c r="L87" s="9">
        <v>620.4</v>
      </c>
      <c r="M87" s="9">
        <v>516.20000000000005</v>
      </c>
      <c r="N87" s="25">
        <f t="shared" si="5"/>
        <v>527.38000000000011</v>
      </c>
      <c r="O87" s="25">
        <f t="shared" si="6"/>
        <v>6.5264358789148051</v>
      </c>
      <c r="P87" s="31">
        <f t="shared" si="8"/>
        <v>48.941049416187731</v>
      </c>
    </row>
    <row r="88" spans="2:16" x14ac:dyDescent="0.25">
      <c r="B88" s="30" t="str">
        <f t="shared" si="7"/>
        <v>2022_11</v>
      </c>
      <c r="C88" s="27">
        <v>671</v>
      </c>
      <c r="D88" s="9">
        <v>642.6</v>
      </c>
      <c r="E88" s="9">
        <v>303.5</v>
      </c>
      <c r="F88" s="9">
        <v>469.7</v>
      </c>
      <c r="G88" s="9">
        <v>600.70000000000005</v>
      </c>
      <c r="H88" s="9">
        <v>277.5</v>
      </c>
      <c r="I88" s="9">
        <v>531.6</v>
      </c>
      <c r="J88" s="9">
        <v>513.20000000000005</v>
      </c>
      <c r="K88" s="9">
        <v>557.20000000000005</v>
      </c>
      <c r="L88" s="9">
        <v>656.6</v>
      </c>
      <c r="M88" s="9">
        <v>529.9</v>
      </c>
      <c r="N88" s="25">
        <f t="shared" si="5"/>
        <v>546.72910000000002</v>
      </c>
      <c r="O88" s="25">
        <f t="shared" si="6"/>
        <v>3.6689104630437073</v>
      </c>
      <c r="P88" s="31">
        <f t="shared" si="8"/>
        <v>49.529228167214399</v>
      </c>
    </row>
    <row r="89" spans="2:16" x14ac:dyDescent="0.25">
      <c r="B89" s="30" t="str">
        <f t="shared" si="7"/>
        <v>2022_12</v>
      </c>
      <c r="C89" s="27">
        <v>703.1</v>
      </c>
      <c r="D89" s="9">
        <v>674.9</v>
      </c>
      <c r="E89" s="9">
        <v>326.5</v>
      </c>
      <c r="F89" s="9">
        <v>470.6</v>
      </c>
      <c r="G89" s="9">
        <v>631.9</v>
      </c>
      <c r="H89" s="9">
        <v>278</v>
      </c>
      <c r="I89" s="9">
        <v>604.6</v>
      </c>
      <c r="J89" s="9">
        <v>543.5</v>
      </c>
      <c r="K89" s="9">
        <v>568.1</v>
      </c>
      <c r="L89" s="9">
        <v>708.2</v>
      </c>
      <c r="M89" s="9">
        <v>542</v>
      </c>
      <c r="N89" s="25">
        <f t="shared" si="5"/>
        <v>572.30949999999996</v>
      </c>
      <c r="O89" s="25">
        <f t="shared" si="6"/>
        <v>4.678807109407555</v>
      </c>
      <c r="P89" s="31">
        <f t="shared" si="8"/>
        <v>54.543164164079329</v>
      </c>
    </row>
    <row r="90" spans="2:16" x14ac:dyDescent="0.25">
      <c r="B90" s="30" t="str">
        <f t="shared" si="7"/>
        <v>2023_01</v>
      </c>
      <c r="C90" s="27">
        <v>731.1</v>
      </c>
      <c r="D90" s="9">
        <v>728.1</v>
      </c>
      <c r="E90" s="9">
        <v>336.7</v>
      </c>
      <c r="F90" s="9">
        <v>470.8</v>
      </c>
      <c r="G90" s="9">
        <v>668.4</v>
      </c>
      <c r="H90" s="9">
        <v>281.8</v>
      </c>
      <c r="I90" s="9">
        <v>631.70000000000005</v>
      </c>
      <c r="J90" s="9">
        <v>570.1</v>
      </c>
      <c r="K90" s="9">
        <v>586.20000000000005</v>
      </c>
      <c r="L90" s="9">
        <v>746.4</v>
      </c>
      <c r="M90" s="9">
        <v>581</v>
      </c>
      <c r="N90" s="25">
        <f t="shared" si="5"/>
        <v>593.61539999999991</v>
      </c>
      <c r="O90" s="25">
        <f t="shared" si="6"/>
        <v>3.7227933487037963</v>
      </c>
      <c r="P90" s="31">
        <f t="shared" si="8"/>
        <v>38.798604848332054</v>
      </c>
    </row>
    <row r="91" spans="2:16" x14ac:dyDescent="0.25">
      <c r="B91" s="30" t="str">
        <f t="shared" si="7"/>
        <v>2023_02</v>
      </c>
      <c r="C91" s="27">
        <v>748.6</v>
      </c>
      <c r="D91" s="9">
        <v>742</v>
      </c>
      <c r="E91" s="9">
        <v>339.1</v>
      </c>
      <c r="F91" s="9">
        <v>471.2</v>
      </c>
      <c r="G91" s="9">
        <v>677.8</v>
      </c>
      <c r="H91" s="9">
        <v>283</v>
      </c>
      <c r="I91" s="9">
        <v>710</v>
      </c>
      <c r="J91" s="9">
        <v>581.6</v>
      </c>
      <c r="K91" s="9">
        <v>599.9</v>
      </c>
      <c r="L91" s="9">
        <v>757.6</v>
      </c>
      <c r="M91" s="9">
        <v>603.4</v>
      </c>
      <c r="N91" s="25">
        <f t="shared" si="5"/>
        <v>612.85990000000004</v>
      </c>
      <c r="O91" s="25">
        <f t="shared" si="6"/>
        <v>3.2419138721805623</v>
      </c>
      <c r="P91" s="31">
        <f t="shared" si="8"/>
        <v>41.805384653473844</v>
      </c>
    </row>
    <row r="92" spans="2:16" x14ac:dyDescent="0.25">
      <c r="B92" s="30" t="str">
        <f t="shared" si="7"/>
        <v>2023_03</v>
      </c>
      <c r="C92" s="27">
        <v>778</v>
      </c>
      <c r="D92" s="9">
        <v>761.8</v>
      </c>
      <c r="E92" s="9">
        <v>358.6</v>
      </c>
      <c r="F92" s="9">
        <v>471.7</v>
      </c>
      <c r="G92" s="9">
        <v>685.7</v>
      </c>
      <c r="H92" s="9">
        <v>289.10000000000002</v>
      </c>
      <c r="I92" s="9">
        <v>742.9</v>
      </c>
      <c r="J92" s="9">
        <v>613.9</v>
      </c>
      <c r="K92" s="9">
        <v>631.4</v>
      </c>
      <c r="L92" s="9">
        <v>800.4</v>
      </c>
      <c r="M92" s="9">
        <v>623.5</v>
      </c>
      <c r="N92" s="25">
        <f t="shared" si="5"/>
        <v>632.72939999999994</v>
      </c>
      <c r="O92" s="25">
        <f t="shared" si="6"/>
        <v>3.2420949714608351</v>
      </c>
      <c r="P92" s="31">
        <f t="shared" si="8"/>
        <v>44.954358795195894</v>
      </c>
    </row>
    <row r="93" spans="2:16" x14ac:dyDescent="0.25">
      <c r="B93" s="30" t="str">
        <f t="shared" si="7"/>
        <v>2023_04</v>
      </c>
      <c r="C93" s="27">
        <v>836.3</v>
      </c>
      <c r="D93" s="9">
        <v>838.2</v>
      </c>
      <c r="E93" s="9">
        <v>371.9</v>
      </c>
      <c r="F93" s="9">
        <v>479.1</v>
      </c>
      <c r="G93" s="9">
        <v>703.9</v>
      </c>
      <c r="H93" s="9">
        <v>293.8</v>
      </c>
      <c r="I93" s="9">
        <v>815.1</v>
      </c>
      <c r="J93" s="9">
        <v>614.20000000000005</v>
      </c>
      <c r="K93" s="9">
        <v>662.6</v>
      </c>
      <c r="L93" s="9">
        <v>830.8</v>
      </c>
      <c r="M93" s="9">
        <v>653.4</v>
      </c>
      <c r="N93" s="25">
        <f t="shared" si="5"/>
        <v>668.74119999999994</v>
      </c>
      <c r="O93" s="25">
        <f t="shared" si="6"/>
        <v>5.6915009797237177</v>
      </c>
      <c r="P93" s="31">
        <f t="shared" si="8"/>
        <v>51.425364484233313</v>
      </c>
    </row>
    <row r="94" spans="2:16" x14ac:dyDescent="0.25">
      <c r="B94" s="30" t="str">
        <f t="shared" si="7"/>
        <v>2023_05</v>
      </c>
      <c r="C94" s="27">
        <v>867.9</v>
      </c>
      <c r="D94" s="9">
        <v>842.7</v>
      </c>
      <c r="E94" s="9">
        <v>382.4</v>
      </c>
      <c r="F94" s="9">
        <v>483.3</v>
      </c>
      <c r="G94" s="9">
        <v>734.7</v>
      </c>
      <c r="H94" s="9">
        <v>295.2</v>
      </c>
      <c r="I94" s="9">
        <v>812.2</v>
      </c>
      <c r="J94" s="9">
        <v>614.20000000000005</v>
      </c>
      <c r="K94" s="9">
        <v>693.2</v>
      </c>
      <c r="L94" s="9">
        <v>848.4</v>
      </c>
      <c r="M94" s="9">
        <v>678.9</v>
      </c>
      <c r="N94" s="25">
        <f t="shared" si="5"/>
        <v>684.97319999999991</v>
      </c>
      <c r="O94" s="25">
        <f t="shared" si="6"/>
        <v>2.4272468931179914</v>
      </c>
      <c r="P94" s="31">
        <f t="shared" si="8"/>
        <v>53.211014714872064</v>
      </c>
    </row>
    <row r="95" spans="2:16" x14ac:dyDescent="0.25">
      <c r="B95" s="30" t="str">
        <f t="shared" si="7"/>
        <v>2023_06</v>
      </c>
      <c r="C95" s="27">
        <v>895.1</v>
      </c>
      <c r="D95" s="9">
        <v>865.1</v>
      </c>
      <c r="E95" s="9">
        <v>385.9</v>
      </c>
      <c r="F95" s="9">
        <v>494.5</v>
      </c>
      <c r="G95" s="9">
        <v>740.5</v>
      </c>
      <c r="H95" s="9">
        <v>295.3</v>
      </c>
      <c r="I95" s="9">
        <v>837.1</v>
      </c>
      <c r="J95" s="9">
        <v>614.20000000000005</v>
      </c>
      <c r="K95" s="9">
        <v>696.5</v>
      </c>
      <c r="L95" s="9">
        <v>856.5</v>
      </c>
      <c r="M95" s="9">
        <v>684</v>
      </c>
      <c r="N95" s="25">
        <f t="shared" si="5"/>
        <v>700.61669999999992</v>
      </c>
      <c r="O95" s="25">
        <f t="shared" si="6"/>
        <v>2.2838119797971688</v>
      </c>
      <c r="P95" s="31">
        <f t="shared" si="8"/>
        <v>52.74942409650847</v>
      </c>
    </row>
    <row r="96" spans="2:16" x14ac:dyDescent="0.25">
      <c r="B96" s="30" t="str">
        <f t="shared" si="7"/>
        <v>2023_07</v>
      </c>
      <c r="C96" s="27">
        <v>905.8</v>
      </c>
      <c r="D96" s="9">
        <v>878.4</v>
      </c>
      <c r="E96" s="9">
        <v>395.8</v>
      </c>
      <c r="F96" s="9">
        <v>541.4</v>
      </c>
      <c r="G96" s="9">
        <v>742.5</v>
      </c>
      <c r="H96" s="9">
        <v>296</v>
      </c>
      <c r="I96" s="9">
        <v>870</v>
      </c>
      <c r="J96" s="9">
        <v>614.20000000000005</v>
      </c>
      <c r="K96" s="9">
        <v>699.6</v>
      </c>
      <c r="L96" s="9">
        <v>892.2</v>
      </c>
      <c r="M96" s="9">
        <v>700.7</v>
      </c>
      <c r="N96" s="25">
        <f t="shared" si="5"/>
        <v>721.47579999999994</v>
      </c>
      <c r="O96" s="25">
        <f t="shared" si="6"/>
        <v>2.9772484726670112</v>
      </c>
      <c r="P96" s="31">
        <f t="shared" si="8"/>
        <v>55.667478797011384</v>
      </c>
    </row>
    <row r="97" spans="2:16" x14ac:dyDescent="0.25">
      <c r="B97" s="30" t="str">
        <f t="shared" si="7"/>
        <v>2023_08</v>
      </c>
      <c r="C97" s="27">
        <v>915.9</v>
      </c>
      <c r="D97" s="9">
        <v>873.5</v>
      </c>
      <c r="E97" s="9">
        <v>404.2</v>
      </c>
      <c r="F97" s="9">
        <v>554.20000000000005</v>
      </c>
      <c r="G97" s="9">
        <v>744.8</v>
      </c>
      <c r="H97" s="9">
        <v>296</v>
      </c>
      <c r="I97" s="9">
        <v>922.4</v>
      </c>
      <c r="J97" s="9">
        <v>614.20000000000005</v>
      </c>
      <c r="K97" s="9">
        <v>713.9</v>
      </c>
      <c r="L97" s="9">
        <v>918.5</v>
      </c>
      <c r="M97" s="9">
        <v>707.1</v>
      </c>
      <c r="N97" s="25">
        <f t="shared" si="5"/>
        <v>735.6706999999999</v>
      </c>
      <c r="O97" s="25">
        <f t="shared" si="6"/>
        <v>1.9674810991581371</v>
      </c>
      <c r="P97" s="31">
        <f t="shared" si="8"/>
        <v>53.486613251948988</v>
      </c>
    </row>
    <row r="98" spans="2:16" x14ac:dyDescent="0.25">
      <c r="B98" s="30" t="str">
        <f t="shared" si="7"/>
        <v>2023_09</v>
      </c>
      <c r="C98" s="27">
        <v>926.6</v>
      </c>
      <c r="D98" s="9">
        <v>873.8</v>
      </c>
      <c r="E98" s="9">
        <v>408.1</v>
      </c>
      <c r="F98" s="9">
        <v>576</v>
      </c>
      <c r="G98" s="9">
        <v>750.1</v>
      </c>
      <c r="H98" s="9">
        <v>296.10000000000002</v>
      </c>
      <c r="I98" s="9">
        <v>933.6</v>
      </c>
      <c r="J98" s="9">
        <v>614.20000000000005</v>
      </c>
      <c r="K98" s="9">
        <v>707.2</v>
      </c>
      <c r="L98" s="9">
        <v>945.7</v>
      </c>
      <c r="M98" s="9">
        <v>713.6</v>
      </c>
      <c r="N98" s="25">
        <f t="shared" si="5"/>
        <v>746.42820000000006</v>
      </c>
      <c r="O98" s="25">
        <f t="shared" si="6"/>
        <v>1.4622710949342097</v>
      </c>
      <c r="P98" s="31">
        <f t="shared" si="8"/>
        <v>50.772376247703335</v>
      </c>
    </row>
    <row r="99" spans="2:16" x14ac:dyDescent="0.25">
      <c r="B99" s="30" t="str">
        <f t="shared" si="7"/>
        <v>2023_10</v>
      </c>
      <c r="C99" s="27">
        <v>942.7</v>
      </c>
      <c r="D99" s="9">
        <v>873.7</v>
      </c>
      <c r="E99" s="9">
        <v>409.2</v>
      </c>
      <c r="F99" s="9">
        <v>588.5</v>
      </c>
      <c r="G99" s="9">
        <v>753.2</v>
      </c>
      <c r="H99" s="9">
        <v>305.10000000000002</v>
      </c>
      <c r="I99" s="9">
        <v>910.4</v>
      </c>
      <c r="J99" s="9">
        <v>614.29999999999995</v>
      </c>
      <c r="K99" s="9">
        <v>702.7</v>
      </c>
      <c r="L99" s="9">
        <v>975.7</v>
      </c>
      <c r="M99" s="9">
        <v>729.6</v>
      </c>
      <c r="N99" s="25">
        <f t="shared" si="5"/>
        <v>753.69700000000012</v>
      </c>
      <c r="O99" s="25">
        <f t="shared" si="6"/>
        <v>0.97381101089161082</v>
      </c>
      <c r="P99" s="31">
        <f t="shared" si="8"/>
        <v>42.91345898593044</v>
      </c>
    </row>
    <row r="100" spans="2:16" x14ac:dyDescent="0.25">
      <c r="B100" s="30" t="str">
        <f t="shared" si="7"/>
        <v>2023_11</v>
      </c>
      <c r="C100" s="27">
        <v>959.7</v>
      </c>
      <c r="D100" s="9">
        <v>869.1</v>
      </c>
      <c r="E100" s="9">
        <v>408</v>
      </c>
      <c r="F100" s="9">
        <v>601.5</v>
      </c>
      <c r="G100" s="9">
        <v>753.8</v>
      </c>
      <c r="H100" s="9">
        <v>316.39999999999998</v>
      </c>
      <c r="I100" s="9">
        <v>874.1</v>
      </c>
      <c r="J100" s="9">
        <v>614.4</v>
      </c>
      <c r="K100" s="9">
        <v>699.8</v>
      </c>
      <c r="L100" s="9">
        <v>982.6</v>
      </c>
      <c r="M100" s="9">
        <v>733</v>
      </c>
      <c r="N100" s="25">
        <f t="shared" si="5"/>
        <v>758.24329999999998</v>
      </c>
      <c r="O100" s="25">
        <f t="shared" si="6"/>
        <v>0.60319995966547024</v>
      </c>
      <c r="P100" s="31">
        <f t="shared" si="8"/>
        <v>38.687203589492484</v>
      </c>
    </row>
    <row r="101" spans="2:16" x14ac:dyDescent="0.25">
      <c r="B101" s="30" t="str">
        <f t="shared" si="7"/>
        <v>2023_12</v>
      </c>
      <c r="C101" s="27">
        <v>958</v>
      </c>
      <c r="D101" s="9">
        <v>863.7</v>
      </c>
      <c r="E101" s="9">
        <v>410.1</v>
      </c>
      <c r="F101" s="9">
        <v>616.20000000000005</v>
      </c>
      <c r="G101" s="9">
        <v>755.7</v>
      </c>
      <c r="H101" s="9">
        <v>316.39999999999998</v>
      </c>
      <c r="I101" s="9">
        <v>842.1</v>
      </c>
      <c r="J101" s="9">
        <v>633.9</v>
      </c>
      <c r="K101" s="9">
        <v>709.5</v>
      </c>
      <c r="L101" s="9">
        <v>1011.9</v>
      </c>
      <c r="M101" s="9">
        <v>738</v>
      </c>
      <c r="N101" s="25">
        <f t="shared" si="5"/>
        <v>759.09770000000003</v>
      </c>
      <c r="O101" s="25">
        <f t="shared" si="6"/>
        <v>0.11268151001137169</v>
      </c>
      <c r="P101" s="31">
        <f t="shared" si="8"/>
        <v>32.63762002902277</v>
      </c>
    </row>
    <row r="102" spans="2:16" x14ac:dyDescent="0.25">
      <c r="B102" s="30" t="str">
        <f t="shared" si="7"/>
        <v>2024_01</v>
      </c>
      <c r="C102" s="27">
        <v>942.1</v>
      </c>
      <c r="D102" s="9">
        <v>888.9</v>
      </c>
      <c r="E102" s="9">
        <v>410.2</v>
      </c>
      <c r="F102" s="9">
        <v>628.79999999999995</v>
      </c>
      <c r="G102" s="9">
        <v>757.1</v>
      </c>
      <c r="H102" s="9">
        <v>321.5</v>
      </c>
      <c r="I102" s="9">
        <v>885.2</v>
      </c>
      <c r="J102" s="9">
        <v>656.7</v>
      </c>
      <c r="K102" s="9">
        <v>713.3</v>
      </c>
      <c r="L102" s="9">
        <v>1025.4000000000001</v>
      </c>
      <c r="M102" s="9">
        <v>752.5</v>
      </c>
      <c r="N102" s="25">
        <f t="shared" si="5"/>
        <v>765.65829999999983</v>
      </c>
      <c r="O102" s="25">
        <f t="shared" si="6"/>
        <v>0.86426292689330952</v>
      </c>
      <c r="P102" s="31">
        <f t="shared" si="8"/>
        <v>28.982216431716552</v>
      </c>
    </row>
    <row r="103" spans="2:16" x14ac:dyDescent="0.25">
      <c r="B103" s="30" t="str">
        <f t="shared" si="7"/>
        <v>2024_02</v>
      </c>
      <c r="C103" s="27">
        <v>936.2</v>
      </c>
      <c r="D103" s="9">
        <v>889.1</v>
      </c>
      <c r="E103" s="9">
        <v>410.7</v>
      </c>
      <c r="F103" s="9">
        <v>643.4</v>
      </c>
      <c r="G103" s="9">
        <v>749.9</v>
      </c>
      <c r="H103" s="9">
        <v>322.3</v>
      </c>
      <c r="I103" s="9">
        <v>892.8</v>
      </c>
      <c r="J103" s="9">
        <v>656.7</v>
      </c>
      <c r="K103" s="9">
        <v>713.4</v>
      </c>
      <c r="L103" s="9">
        <v>1039.7</v>
      </c>
      <c r="M103" s="9">
        <v>759.5</v>
      </c>
      <c r="N103" s="25">
        <f t="shared" si="5"/>
        <v>768.55190000000005</v>
      </c>
      <c r="O103" s="25">
        <f t="shared" si="6"/>
        <v>0.37792315449335823</v>
      </c>
      <c r="P103" s="31">
        <f t="shared" si="8"/>
        <v>25.404174755111242</v>
      </c>
    </row>
    <row r="104" spans="2:16" x14ac:dyDescent="0.25">
      <c r="B104" s="30" t="str">
        <f t="shared" si="7"/>
        <v>2024_03</v>
      </c>
      <c r="C104" s="27">
        <v>932.9</v>
      </c>
      <c r="D104" s="9">
        <v>894</v>
      </c>
      <c r="E104" s="9">
        <v>411.8</v>
      </c>
      <c r="F104" s="9">
        <v>791.1</v>
      </c>
      <c r="G104" s="9">
        <v>748.1</v>
      </c>
      <c r="H104" s="9">
        <v>322.39999999999998</v>
      </c>
      <c r="I104" s="9">
        <v>895.6</v>
      </c>
      <c r="J104" s="9">
        <v>657.4</v>
      </c>
      <c r="K104" s="9">
        <v>716.6</v>
      </c>
      <c r="L104" s="9">
        <v>1044.7</v>
      </c>
      <c r="M104" s="9">
        <v>765.7</v>
      </c>
      <c r="N104" s="25">
        <f>SUMPRODUCT(C104:M104, $C$8:$M$8)/SUM($C$8:$M$8)</f>
        <v>802.49060000000009</v>
      </c>
      <c r="O104" s="25">
        <f t="shared" si="6"/>
        <v>4.4159281891047355</v>
      </c>
      <c r="P104" s="31">
        <f t="shared" si="8"/>
        <v>26.82998450838544</v>
      </c>
    </row>
    <row r="105" spans="2:16" x14ac:dyDescent="0.25">
      <c r="B105" s="30" t="str">
        <f t="shared" si="7"/>
        <v>2024_04</v>
      </c>
      <c r="C105" s="27">
        <v>937.83378000000005</v>
      </c>
      <c r="D105" s="9">
        <v>892.02800000000002</v>
      </c>
      <c r="E105" s="9">
        <v>411.94161000000003</v>
      </c>
      <c r="F105" s="9">
        <v>803.41408999999999</v>
      </c>
      <c r="G105" s="9">
        <v>749.41462000000001</v>
      </c>
      <c r="H105" s="9">
        <v>324.51202999999998</v>
      </c>
      <c r="I105" s="9">
        <v>904.52954</v>
      </c>
      <c r="J105" s="9">
        <v>657.38369999999998</v>
      </c>
      <c r="K105" s="9">
        <v>715.40419999999995</v>
      </c>
      <c r="L105" s="9">
        <v>1050.25567</v>
      </c>
      <c r="M105" s="9">
        <v>769.31962999999996</v>
      </c>
      <c r="N105" s="25">
        <f t="shared" ref="N105:N128" si="9">SUMPRODUCT(C105:M105, $C$8:$M$8)/SUM($C$8:$M$8)</f>
        <v>808.43411808999997</v>
      </c>
      <c r="O105" s="25">
        <f t="shared" ref="O105:O128" si="10">(N105-N104)/N104*100</f>
        <v>0.74063398250395507</v>
      </c>
      <c r="P105" s="31">
        <f t="shared" ref="P105:P128" si="11">(N105-N93)/N93*100</f>
        <v>20.88893552393662</v>
      </c>
    </row>
    <row r="106" spans="2:16" x14ac:dyDescent="0.25">
      <c r="B106" s="30" t="str">
        <f t="shared" si="7"/>
        <v>2024_05</v>
      </c>
      <c r="C106" s="27">
        <v>942.68146999999999</v>
      </c>
      <c r="D106" s="9">
        <v>891.76536999999996</v>
      </c>
      <c r="E106" s="9">
        <v>413.32632000000001</v>
      </c>
      <c r="F106" s="9">
        <v>838.8175</v>
      </c>
      <c r="G106" s="9">
        <v>748.83874000000003</v>
      </c>
      <c r="H106" s="9">
        <v>324.51301000000001</v>
      </c>
      <c r="I106" s="9">
        <v>858.95754999999997</v>
      </c>
      <c r="J106" s="9">
        <v>657.38397999999995</v>
      </c>
      <c r="K106" s="9">
        <v>715.23694999999998</v>
      </c>
      <c r="L106" s="9">
        <v>1056.6326300000001</v>
      </c>
      <c r="M106" s="9">
        <v>769.40593999999999</v>
      </c>
      <c r="N106" s="25">
        <f t="shared" si="9"/>
        <v>812.52630218999991</v>
      </c>
      <c r="O106" s="25">
        <f t="shared" si="10"/>
        <v>0.50618646695269387</v>
      </c>
      <c r="P106" s="31">
        <f t="shared" si="11"/>
        <v>18.621619384524831</v>
      </c>
    </row>
    <row r="107" spans="2:16" x14ac:dyDescent="0.25">
      <c r="B107" s="30" t="str">
        <f t="shared" si="7"/>
        <v>2024_06</v>
      </c>
      <c r="C107" s="27">
        <v>944.89009999999996</v>
      </c>
      <c r="D107" s="9">
        <v>902.78947000000005</v>
      </c>
      <c r="E107" s="9">
        <v>414.1318</v>
      </c>
      <c r="F107" s="9">
        <v>853.28914999999995</v>
      </c>
      <c r="G107" s="9">
        <v>746.62920999999994</v>
      </c>
      <c r="H107" s="9">
        <v>324.52199000000002</v>
      </c>
      <c r="I107" s="9">
        <v>838.52904000000001</v>
      </c>
      <c r="J107" s="9">
        <v>657.38397999999995</v>
      </c>
      <c r="K107" s="9">
        <v>714.07920000000001</v>
      </c>
      <c r="L107" s="9">
        <v>1072.5464999999999</v>
      </c>
      <c r="M107" s="9">
        <v>769.05380000000002</v>
      </c>
      <c r="N107" s="25">
        <f t="shared" si="9"/>
        <v>814.18912481999996</v>
      </c>
      <c r="O107" s="25">
        <f t="shared" si="10"/>
        <v>0.2046484680579877</v>
      </c>
      <c r="P107" s="31">
        <f t="shared" si="11"/>
        <v>16.210350798089749</v>
      </c>
    </row>
    <row r="108" spans="2:16" x14ac:dyDescent="0.25">
      <c r="B108" s="30" t="str">
        <f t="shared" si="7"/>
        <v>2024_07</v>
      </c>
      <c r="C108" s="27">
        <v>952.32111999999995</v>
      </c>
      <c r="D108" s="9">
        <v>899.59002999999996</v>
      </c>
      <c r="E108" s="9">
        <v>416.3818</v>
      </c>
      <c r="F108" s="9">
        <v>839.44009000000005</v>
      </c>
      <c r="G108" s="9">
        <v>745.83513000000005</v>
      </c>
      <c r="H108" s="9">
        <v>354.33051999999998</v>
      </c>
      <c r="I108" s="9">
        <v>834.26730999999995</v>
      </c>
      <c r="J108" s="9">
        <v>657.38397999999995</v>
      </c>
      <c r="K108" s="9">
        <v>714.20330000000001</v>
      </c>
      <c r="L108" s="9">
        <v>1073.3275599999999</v>
      </c>
      <c r="M108" s="9">
        <v>778.26013999999998</v>
      </c>
      <c r="N108" s="25">
        <f t="shared" si="9"/>
        <v>815.08513921999997</v>
      </c>
      <c r="O108" s="25">
        <f t="shared" si="10"/>
        <v>0.11004991011125366</v>
      </c>
      <c r="P108" s="31">
        <f t="shared" si="11"/>
        <v>12.974702577688682</v>
      </c>
    </row>
    <row r="109" spans="2:16" x14ac:dyDescent="0.25">
      <c r="B109" s="30" t="str">
        <f t="shared" si="7"/>
        <v>2024_08</v>
      </c>
      <c r="C109" s="27">
        <v>949.65939000000003</v>
      </c>
      <c r="D109" s="9">
        <v>901.97425999999996</v>
      </c>
      <c r="E109" s="9">
        <v>417.07130999999998</v>
      </c>
      <c r="F109" s="9">
        <v>862.34304999999995</v>
      </c>
      <c r="G109" s="9">
        <v>744.48388</v>
      </c>
      <c r="H109" s="9">
        <v>354.37533000000002</v>
      </c>
      <c r="I109" s="9">
        <v>834.22402999999997</v>
      </c>
      <c r="J109" s="9">
        <v>618.75478999999996</v>
      </c>
      <c r="K109" s="9">
        <v>714.41264000000001</v>
      </c>
      <c r="L109" s="9">
        <v>1074.0178900000001</v>
      </c>
      <c r="M109" s="9">
        <v>774.52161999999998</v>
      </c>
      <c r="N109" s="25">
        <f t="shared" si="9"/>
        <v>817.49328438000009</v>
      </c>
      <c r="O109" s="25">
        <f t="shared" si="10"/>
        <v>0.29544706977538626</v>
      </c>
      <c r="P109" s="31">
        <f t="shared" si="11"/>
        <v>11.122175231390921</v>
      </c>
    </row>
    <row r="110" spans="2:16" x14ac:dyDescent="0.25">
      <c r="B110" s="30" t="str">
        <f t="shared" si="7"/>
        <v>2024_09</v>
      </c>
      <c r="C110" s="27">
        <v>941.07831999999996</v>
      </c>
      <c r="D110" s="9">
        <v>902.62854000000004</v>
      </c>
      <c r="E110" s="9">
        <v>416.79201</v>
      </c>
      <c r="F110" s="9">
        <v>903.66431</v>
      </c>
      <c r="G110" s="9">
        <v>738.85739000000001</v>
      </c>
      <c r="H110" s="9">
        <v>354.47348</v>
      </c>
      <c r="I110" s="9">
        <v>837.03540999999996</v>
      </c>
      <c r="J110" s="9">
        <v>619.20860000000005</v>
      </c>
      <c r="K110" s="9">
        <v>714.43541000000005</v>
      </c>
      <c r="L110" s="9">
        <v>1078.58638</v>
      </c>
      <c r="M110" s="9">
        <v>776.19640000000004</v>
      </c>
      <c r="N110" s="25">
        <f t="shared" si="9"/>
        <v>824.5429629099998</v>
      </c>
      <c r="O110" s="25">
        <f t="shared" si="10"/>
        <v>0.86235308163372848</v>
      </c>
      <c r="P110" s="31">
        <f t="shared" si="11"/>
        <v>10.465140908395441</v>
      </c>
    </row>
    <row r="111" spans="2:16" x14ac:dyDescent="0.25">
      <c r="B111" s="30" t="str">
        <f t="shared" si="7"/>
        <v>2024_10</v>
      </c>
      <c r="C111" s="27">
        <v>947.07673</v>
      </c>
      <c r="D111" s="9">
        <v>902.04310999999996</v>
      </c>
      <c r="E111" s="9">
        <v>426.87711000000002</v>
      </c>
      <c r="F111" s="9">
        <v>902.86153000000002</v>
      </c>
      <c r="G111" s="9">
        <v>739.41670999999997</v>
      </c>
      <c r="H111" s="9">
        <v>354.67827999999997</v>
      </c>
      <c r="I111" s="9">
        <v>863.78456000000006</v>
      </c>
      <c r="J111" s="9">
        <v>622.21489999999994</v>
      </c>
      <c r="K111" s="9">
        <v>717.24393999999995</v>
      </c>
      <c r="L111" s="9">
        <v>1080.66479</v>
      </c>
      <c r="M111" s="9">
        <v>770.61315999999999</v>
      </c>
      <c r="N111" s="25">
        <f t="shared" si="9"/>
        <v>829.6648291099998</v>
      </c>
      <c r="O111" s="25">
        <f t="shared" si="10"/>
        <v>0.62117638866551805</v>
      </c>
      <c r="P111" s="31">
        <f t="shared" si="11"/>
        <v>10.07935935926502</v>
      </c>
    </row>
    <row r="112" spans="2:16" x14ac:dyDescent="0.25">
      <c r="B112" s="30" t="str">
        <f t="shared" si="7"/>
        <v>2024_11</v>
      </c>
      <c r="C112" s="27">
        <v>954.23433</v>
      </c>
      <c r="D112" s="9">
        <v>901.39615000000003</v>
      </c>
      <c r="E112" s="9">
        <v>437.27113000000003</v>
      </c>
      <c r="F112" s="9">
        <v>874.05368999999996</v>
      </c>
      <c r="G112" s="9">
        <v>737.93727000000001</v>
      </c>
      <c r="H112" s="9">
        <v>354.70879000000002</v>
      </c>
      <c r="I112" s="9">
        <v>904.62297000000001</v>
      </c>
      <c r="J112" s="9">
        <v>622.66818000000001</v>
      </c>
      <c r="K112" s="9">
        <v>725.28444999999999</v>
      </c>
      <c r="L112" s="9">
        <v>1083.38734</v>
      </c>
      <c r="M112" s="9">
        <v>774.60591999999997</v>
      </c>
      <c r="N112" s="25">
        <f t="shared" si="9"/>
        <v>831.33947979000004</v>
      </c>
      <c r="O112" s="25">
        <f t="shared" si="10"/>
        <v>0.20184665195422066</v>
      </c>
      <c r="P112" s="31">
        <f t="shared" si="11"/>
        <v>9.6402012111416031</v>
      </c>
    </row>
    <row r="113" spans="2:16" x14ac:dyDescent="0.25">
      <c r="B113" s="30" t="str">
        <f t="shared" si="7"/>
        <v>2024_12</v>
      </c>
      <c r="C113" s="27">
        <v>950.37521000000004</v>
      </c>
      <c r="D113" s="9">
        <v>895.92355999999995</v>
      </c>
      <c r="E113" s="9">
        <v>440.72572000000002</v>
      </c>
      <c r="F113" s="9">
        <v>890.05938000000003</v>
      </c>
      <c r="G113" s="9">
        <v>739.05184999999994</v>
      </c>
      <c r="H113" s="9">
        <v>354.69625000000002</v>
      </c>
      <c r="I113" s="9">
        <v>909.49428</v>
      </c>
      <c r="J113" s="9">
        <v>628.32042000000001</v>
      </c>
      <c r="K113" s="9">
        <v>726.04902000000004</v>
      </c>
      <c r="L113" s="9">
        <v>1084.0333000000001</v>
      </c>
      <c r="M113" s="9">
        <v>786.08109000000002</v>
      </c>
      <c r="N113" s="25">
        <f t="shared" si="9"/>
        <v>835.84251589999997</v>
      </c>
      <c r="O113" s="25">
        <f t="shared" si="10"/>
        <v>0.54166032282472765</v>
      </c>
      <c r="P113" s="31">
        <f t="shared" si="11"/>
        <v>10.11000506258943</v>
      </c>
    </row>
    <row r="114" spans="2:16" x14ac:dyDescent="0.25">
      <c r="B114" s="30" t="str">
        <f t="shared" si="7"/>
        <v>2025_01</v>
      </c>
      <c r="C114" s="27">
        <v>943.05867000000001</v>
      </c>
      <c r="D114" s="9">
        <v>903.45261000000005</v>
      </c>
      <c r="E114" s="9">
        <v>442.34625999999997</v>
      </c>
      <c r="F114" s="9">
        <v>905.01790000000005</v>
      </c>
      <c r="G114" s="9">
        <v>740.62604999999996</v>
      </c>
      <c r="H114" s="9">
        <v>355.52107999999998</v>
      </c>
      <c r="I114" s="9">
        <v>933.26541999999995</v>
      </c>
      <c r="J114" s="9">
        <v>629.42287999999996</v>
      </c>
      <c r="K114" s="9">
        <v>720.90557999999999</v>
      </c>
      <c r="L114" s="9">
        <v>1096.4402299999999</v>
      </c>
      <c r="M114" s="9">
        <v>796.48418000000004</v>
      </c>
      <c r="N114" s="25">
        <f t="shared" si="9"/>
        <v>841.17081426999982</v>
      </c>
      <c r="O114" s="25">
        <f t="shared" si="10"/>
        <v>0.63747635094424093</v>
      </c>
      <c r="P114" s="31">
        <f t="shared" si="11"/>
        <v>9.8624300513688699</v>
      </c>
    </row>
    <row r="115" spans="2:16" x14ac:dyDescent="0.25">
      <c r="B115" s="30" t="str">
        <f t="shared" si="7"/>
        <v>2025_02</v>
      </c>
      <c r="C115" s="27">
        <v>933.55782999999997</v>
      </c>
      <c r="D115" s="9">
        <v>956.61536000000001</v>
      </c>
      <c r="E115" s="9">
        <v>443.53061000000002</v>
      </c>
      <c r="F115" s="9">
        <v>918.18055000000004</v>
      </c>
      <c r="G115" s="9">
        <v>748.28381000000002</v>
      </c>
      <c r="H115" s="9">
        <v>355.56364000000002</v>
      </c>
      <c r="I115" s="9">
        <v>945.25778000000003</v>
      </c>
      <c r="J115" s="9">
        <v>629.42323999999996</v>
      </c>
      <c r="K115" s="9">
        <v>722.39806999999996</v>
      </c>
      <c r="L115" s="9">
        <v>1098.2901300000001</v>
      </c>
      <c r="M115" s="9">
        <v>798.56739000000005</v>
      </c>
      <c r="N115" s="25">
        <f t="shared" si="9"/>
        <v>844.35106254999994</v>
      </c>
      <c r="O115" s="25">
        <f t="shared" si="10"/>
        <v>0.37807401612715907</v>
      </c>
      <c r="P115" s="31">
        <f t="shared" si="11"/>
        <v>9.8625951676132591</v>
      </c>
    </row>
    <row r="116" spans="2:16" x14ac:dyDescent="0.25">
      <c r="B116" s="30" t="str">
        <f t="shared" si="7"/>
        <v>2025_03</v>
      </c>
      <c r="C116" s="27">
        <v>926.25629000000004</v>
      </c>
      <c r="D116" s="9">
        <v>964.77985999999999</v>
      </c>
      <c r="E116" s="9">
        <v>448.38902999999999</v>
      </c>
      <c r="F116" s="9">
        <v>933.35859000000005</v>
      </c>
      <c r="G116" s="9">
        <v>753.07159000000001</v>
      </c>
      <c r="H116" s="9">
        <v>355.64722999999998</v>
      </c>
      <c r="I116" s="9">
        <v>958.40035999999998</v>
      </c>
      <c r="J116" s="9">
        <v>630.58018000000004</v>
      </c>
      <c r="K116" s="9">
        <v>724.48982000000001</v>
      </c>
      <c r="L116" s="9">
        <v>1100.2299399999999</v>
      </c>
      <c r="M116" s="9">
        <v>802.09470999999996</v>
      </c>
      <c r="N116" s="25">
        <f t="shared" si="9"/>
        <v>848.21527618000005</v>
      </c>
      <c r="O116" s="25">
        <f t="shared" si="10"/>
        <v>0.45765485488108587</v>
      </c>
      <c r="P116" s="31">
        <f t="shared" si="11"/>
        <v>5.6978457043608932</v>
      </c>
    </row>
    <row r="117" spans="2:16" x14ac:dyDescent="0.25">
      <c r="B117" s="30" t="str">
        <f t="shared" si="7"/>
        <v>2025_04</v>
      </c>
      <c r="C117" s="27">
        <v>929.50319999999999</v>
      </c>
      <c r="D117" s="9">
        <v>970.23766000000001</v>
      </c>
      <c r="E117" s="9">
        <v>451.91782999999998</v>
      </c>
      <c r="F117" s="9">
        <v>947.65665000000001</v>
      </c>
      <c r="G117" s="9">
        <v>759.03634</v>
      </c>
      <c r="H117" s="9">
        <v>355.82074999999998</v>
      </c>
      <c r="I117" s="9">
        <v>961.36156000000005</v>
      </c>
      <c r="J117" s="9">
        <v>632.55048999999997</v>
      </c>
      <c r="K117" s="9">
        <v>727.78151000000003</v>
      </c>
      <c r="L117" s="9">
        <v>1104.5495100000001</v>
      </c>
      <c r="M117" s="9">
        <v>807.91435000000001</v>
      </c>
      <c r="N117" s="25">
        <f t="shared" si="9"/>
        <v>854.20247189999998</v>
      </c>
      <c r="O117" s="25">
        <f t="shared" si="10"/>
        <v>0.70585803959623417</v>
      </c>
      <c r="P117" s="31">
        <f t="shared" si="11"/>
        <v>5.6613585183826673</v>
      </c>
    </row>
    <row r="118" spans="2:16" x14ac:dyDescent="0.25">
      <c r="B118" s="30" t="str">
        <f t="shared" si="7"/>
        <v>2025_05</v>
      </c>
      <c r="C118" s="27">
        <v>942.74465999999995</v>
      </c>
      <c r="D118" s="9">
        <v>969.70378000000005</v>
      </c>
      <c r="E118" s="9">
        <v>458.90586999999999</v>
      </c>
      <c r="F118" s="9">
        <v>960.74516000000006</v>
      </c>
      <c r="G118" s="9">
        <v>771.65467000000001</v>
      </c>
      <c r="H118" s="9">
        <v>356.17856</v>
      </c>
      <c r="I118" s="9">
        <v>949.76648</v>
      </c>
      <c r="J118" s="9">
        <v>633.30980999999997</v>
      </c>
      <c r="K118" s="9">
        <v>735.41087000000005</v>
      </c>
      <c r="L118" s="9">
        <v>1111.0378599999999</v>
      </c>
      <c r="M118" s="9">
        <v>810.62697000000003</v>
      </c>
      <c r="N118" s="25">
        <f t="shared" si="9"/>
        <v>861.45295885999997</v>
      </c>
      <c r="O118" s="25">
        <f t="shared" si="10"/>
        <v>0.84880191740404987</v>
      </c>
      <c r="P118" s="31">
        <f t="shared" si="11"/>
        <v>6.0215474302958771</v>
      </c>
    </row>
    <row r="119" spans="2:16" x14ac:dyDescent="0.25">
      <c r="B119" s="30" t="str">
        <f t="shared" si="7"/>
        <v>2025_06</v>
      </c>
      <c r="C119" s="27">
        <v>960.3</v>
      </c>
      <c r="D119" s="9">
        <v>986.2</v>
      </c>
      <c r="E119" s="9">
        <v>466.6</v>
      </c>
      <c r="F119" s="9">
        <v>977.4</v>
      </c>
      <c r="G119" s="9">
        <v>781.4</v>
      </c>
      <c r="H119" s="9">
        <v>422.8</v>
      </c>
      <c r="I119" s="9">
        <v>967.2</v>
      </c>
      <c r="J119" s="9">
        <v>646.79999999999995</v>
      </c>
      <c r="K119" s="9">
        <v>748.9</v>
      </c>
      <c r="L119" s="9">
        <v>1117.5999999999999</v>
      </c>
      <c r="M119" s="9">
        <v>820.3</v>
      </c>
      <c r="N119" s="25">
        <f t="shared" si="9"/>
        <v>879.14149999999995</v>
      </c>
      <c r="O119" s="25">
        <f t="shared" si="10"/>
        <v>2.0533380213132055</v>
      </c>
      <c r="P119" s="31">
        <f t="shared" si="11"/>
        <v>7.9775537648405201</v>
      </c>
    </row>
    <row r="120" spans="2:16" x14ac:dyDescent="0.25">
      <c r="B120" s="30" t="str">
        <f t="shared" si="7"/>
        <v>2025_07</v>
      </c>
      <c r="C120" s="27">
        <v>982.5</v>
      </c>
      <c r="D120" s="9">
        <v>1004.4</v>
      </c>
      <c r="E120" s="9">
        <v>469.8</v>
      </c>
      <c r="F120" s="9">
        <v>991.7</v>
      </c>
      <c r="G120" s="9">
        <v>793.2</v>
      </c>
      <c r="H120" s="9">
        <v>453.9</v>
      </c>
      <c r="I120" s="9">
        <v>982.5</v>
      </c>
      <c r="J120" s="9">
        <v>646.79999999999995</v>
      </c>
      <c r="K120" s="9">
        <v>763.8</v>
      </c>
      <c r="L120" s="9">
        <v>1139.9000000000001</v>
      </c>
      <c r="M120" s="9">
        <v>841.3</v>
      </c>
      <c r="N120" s="25">
        <f t="shared" si="9"/>
        <v>896.43340000000001</v>
      </c>
      <c r="O120" s="25">
        <f t="shared" si="10"/>
        <v>1.9669074887262241</v>
      </c>
      <c r="P120" s="31">
        <f t="shared" si="11"/>
        <v>9.9803390916741126</v>
      </c>
    </row>
    <row r="121" spans="2:16" x14ac:dyDescent="0.25">
      <c r="B121" s="30" t="str">
        <f t="shared" si="7"/>
        <v>2025_08</v>
      </c>
      <c r="C121" s="27">
        <v>997.8</v>
      </c>
      <c r="D121" s="9">
        <v>1022.5</v>
      </c>
      <c r="E121" s="9">
        <v>472.8</v>
      </c>
      <c r="F121" s="9">
        <v>1005.2</v>
      </c>
      <c r="G121" s="9">
        <v>798.7</v>
      </c>
      <c r="H121" s="9">
        <v>484.2</v>
      </c>
      <c r="I121" s="9">
        <v>967.4</v>
      </c>
      <c r="J121" s="9">
        <v>646.79999999999995</v>
      </c>
      <c r="K121" s="9">
        <v>776.9</v>
      </c>
      <c r="L121" s="9">
        <v>1167.5</v>
      </c>
      <c r="M121" s="9">
        <v>845.7</v>
      </c>
      <c r="N121" s="25">
        <f t="shared" si="9"/>
        <v>905.68920000000003</v>
      </c>
      <c r="O121" s="25">
        <f t="shared" si="10"/>
        <v>1.0325139603232121</v>
      </c>
      <c r="P121" s="31">
        <f t="shared" si="11"/>
        <v>10.788579833642196</v>
      </c>
    </row>
    <row r="122" spans="2:16" x14ac:dyDescent="0.25">
      <c r="B122" s="30" t="str">
        <f t="shared" si="7"/>
        <v>2025_09</v>
      </c>
      <c r="C122" s="27">
        <v>992.9</v>
      </c>
      <c r="D122" s="9">
        <v>1031.4000000000001</v>
      </c>
      <c r="E122" s="9">
        <v>476.2</v>
      </c>
      <c r="F122" s="9">
        <v>1021.6</v>
      </c>
      <c r="G122" s="9">
        <v>806.8</v>
      </c>
      <c r="H122" s="9">
        <v>514.70000000000005</v>
      </c>
      <c r="I122" s="9">
        <v>986.9</v>
      </c>
      <c r="J122" s="9">
        <v>649.6</v>
      </c>
      <c r="K122" s="9">
        <v>778.7</v>
      </c>
      <c r="L122" s="9">
        <v>1172.9000000000001</v>
      </c>
      <c r="M122" s="9">
        <v>848.2</v>
      </c>
      <c r="N122" s="25">
        <f t="shared" si="9"/>
        <v>912.91690000000006</v>
      </c>
      <c r="O122" s="25">
        <f t="shared" si="10"/>
        <v>0.79803314426185357</v>
      </c>
      <c r="P122" s="31">
        <f t="shared" si="11"/>
        <v>10.71792994001289</v>
      </c>
    </row>
    <row r="123" spans="2:16" x14ac:dyDescent="0.25">
      <c r="B123" s="30" t="str">
        <f t="shared" si="7"/>
        <v>2025_10</v>
      </c>
      <c r="C123" s="27">
        <v>1000.4</v>
      </c>
      <c r="D123" s="9">
        <v>1044.5999999999999</v>
      </c>
      <c r="E123" s="9">
        <v>476.6</v>
      </c>
      <c r="F123" s="9">
        <v>1034.9000000000001</v>
      </c>
      <c r="G123" s="9">
        <v>808.1</v>
      </c>
      <c r="H123" s="9">
        <v>545.1</v>
      </c>
      <c r="I123" s="9">
        <v>984</v>
      </c>
      <c r="J123" s="9">
        <v>649.70000000000005</v>
      </c>
      <c r="K123" s="9">
        <v>783.3</v>
      </c>
      <c r="L123" s="9">
        <v>1190.4000000000001</v>
      </c>
      <c r="M123" s="9">
        <v>854.7</v>
      </c>
      <c r="N123" s="25">
        <f t="shared" si="9"/>
        <v>920.61469999999986</v>
      </c>
      <c r="O123" s="25">
        <f t="shared" si="10"/>
        <v>0.84320927786524724</v>
      </c>
      <c r="P123" s="31">
        <f t="shared" si="11"/>
        <v>10.962242546494833</v>
      </c>
    </row>
    <row r="124" spans="2:16" x14ac:dyDescent="0.25">
      <c r="B124" s="30" t="str">
        <f t="shared" si="7"/>
        <v>2025_11</v>
      </c>
      <c r="C124" s="27">
        <v>1012.1</v>
      </c>
      <c r="D124" s="9">
        <v>1056</v>
      </c>
      <c r="E124" s="9">
        <v>478.9</v>
      </c>
      <c r="F124" s="9">
        <v>1048.3</v>
      </c>
      <c r="G124" s="9">
        <v>808.3</v>
      </c>
      <c r="H124" s="9">
        <v>560.4</v>
      </c>
      <c r="I124" s="9">
        <v>974.6</v>
      </c>
      <c r="J124" s="9">
        <v>649.70000000000005</v>
      </c>
      <c r="K124" s="9">
        <v>786.1</v>
      </c>
      <c r="L124" s="9">
        <v>1194.7</v>
      </c>
      <c r="M124" s="9">
        <v>857.4</v>
      </c>
      <c r="N124" s="25">
        <f t="shared" si="9"/>
        <v>927.59699999999998</v>
      </c>
      <c r="O124" s="25">
        <f t="shared" si="10"/>
        <v>0.7584388995743957</v>
      </c>
      <c r="P124" s="31">
        <f t="shared" si="11"/>
        <v>11.578605677949398</v>
      </c>
    </row>
    <row r="125" spans="2:16" x14ac:dyDescent="0.25">
      <c r="B125" s="30" t="str">
        <f>TEXT(LEFT(B113,4)+1,"0000") &amp; "_" &amp; RIGHT(B113,2)</f>
        <v>2025_12</v>
      </c>
      <c r="C125" s="27">
        <v>1011.6</v>
      </c>
      <c r="D125" s="9">
        <v>1069.5</v>
      </c>
      <c r="E125" s="9">
        <v>478.7</v>
      </c>
      <c r="F125" s="9">
        <v>1064.5</v>
      </c>
      <c r="G125" s="9">
        <v>809.7</v>
      </c>
      <c r="H125" s="9">
        <v>560.9</v>
      </c>
      <c r="I125" s="9">
        <v>969.6</v>
      </c>
      <c r="J125" s="9">
        <v>649.70000000000005</v>
      </c>
      <c r="K125" s="9">
        <v>790.2</v>
      </c>
      <c r="L125" s="9">
        <v>1202.5999999999999</v>
      </c>
      <c r="M125" s="9">
        <v>859.1</v>
      </c>
      <c r="N125" s="25">
        <f t="shared" si="9"/>
        <v>931.22920000000022</v>
      </c>
      <c r="O125" s="25">
        <f t="shared" si="10"/>
        <v>0.39157090848722442</v>
      </c>
      <c r="P125" s="31">
        <f t="shared" si="11"/>
        <v>11.412040221152413</v>
      </c>
    </row>
    <row r="126" spans="2:16" x14ac:dyDescent="0.25">
      <c r="B126" s="30" t="str">
        <f>TEXT(LEFT(B114,4)+1,"0000") &amp; "_" &amp; RIGHT(B114,2)</f>
        <v>2026_01</v>
      </c>
      <c r="C126" s="27">
        <v>1015.7</v>
      </c>
      <c r="D126" s="9">
        <v>1080.4000000000001</v>
      </c>
      <c r="E126" s="9">
        <v>451.2</v>
      </c>
      <c r="F126" s="9">
        <v>1101.2</v>
      </c>
      <c r="G126" s="9">
        <v>792.5</v>
      </c>
      <c r="H126" s="9">
        <v>554.29999999999995</v>
      </c>
      <c r="I126" s="9">
        <v>948</v>
      </c>
      <c r="J126" s="9">
        <v>641</v>
      </c>
      <c r="K126" s="9">
        <v>773.1</v>
      </c>
      <c r="L126" s="9">
        <v>1216</v>
      </c>
      <c r="M126" s="9">
        <v>854.7</v>
      </c>
      <c r="N126" s="25">
        <f t="shared" si="9"/>
        <v>934.91720000000009</v>
      </c>
      <c r="O126" s="25">
        <f t="shared" si="10"/>
        <v>0.39603569132066241</v>
      </c>
      <c r="P126" s="31">
        <f t="shared" si="11"/>
        <v>11.144750167224593</v>
      </c>
    </row>
    <row r="127" spans="2:16" x14ac:dyDescent="0.25">
      <c r="B127" s="30" t="str">
        <f>TEXT(LEFT(B115,4)+1,"0000") &amp; "_" &amp; RIGHT(B115,2)</f>
        <v>2026_02</v>
      </c>
      <c r="C127" s="27">
        <v>1011.4</v>
      </c>
      <c r="D127" s="9">
        <v>1083.5</v>
      </c>
      <c r="E127" s="9">
        <v>451.2</v>
      </c>
      <c r="F127" s="9">
        <v>1101.2</v>
      </c>
      <c r="G127" s="9">
        <v>791.2</v>
      </c>
      <c r="H127" s="9">
        <v>554.29999999999995</v>
      </c>
      <c r="I127" s="9">
        <v>960</v>
      </c>
      <c r="J127" s="9">
        <v>641</v>
      </c>
      <c r="K127" s="9">
        <v>773.2</v>
      </c>
      <c r="L127" s="9">
        <v>1228.3</v>
      </c>
      <c r="M127" s="9">
        <v>861.6</v>
      </c>
      <c r="N127" s="25">
        <f t="shared" si="9"/>
        <v>935.78590000000008</v>
      </c>
      <c r="O127" s="25">
        <f t="shared" si="10"/>
        <v>9.2917319309131302E-2</v>
      </c>
      <c r="P127" s="31">
        <f t="shared" si="11"/>
        <v>10.829007211036187</v>
      </c>
    </row>
    <row r="128" spans="2:16" x14ac:dyDescent="0.25">
      <c r="B128" s="30" t="str">
        <f>TEXT(LEFT(B116,4)+1,"0000") &amp; "_" &amp; RIGHT(B116,2)</f>
        <v>2026_03</v>
      </c>
      <c r="C128" s="27">
        <v>1007.8</v>
      </c>
      <c r="D128" s="9">
        <v>1083.9000000000001</v>
      </c>
      <c r="E128" s="9">
        <v>451.2</v>
      </c>
      <c r="F128" s="9">
        <v>1101.4000000000001</v>
      </c>
      <c r="G128" s="9">
        <v>804</v>
      </c>
      <c r="H128" s="9">
        <v>554.29999999999995</v>
      </c>
      <c r="I128" s="9">
        <v>988.9</v>
      </c>
      <c r="J128" s="9">
        <v>641</v>
      </c>
      <c r="K128" s="9">
        <v>776.1</v>
      </c>
      <c r="L128" s="9">
        <v>1229.3</v>
      </c>
      <c r="M128" s="9">
        <v>862.3</v>
      </c>
      <c r="N128" s="25">
        <f t="shared" si="9"/>
        <v>939.10479999999995</v>
      </c>
      <c r="O128" s="25">
        <f t="shared" si="10"/>
        <v>0.3546644590391746</v>
      </c>
      <c r="P128" s="31">
        <f t="shared" si="11"/>
        <v>10.715383980034829</v>
      </c>
    </row>
  </sheetData>
  <autoFilter ref="B7:M125" xr:uid="{F15013A2-F6BF-49E3-908F-A6706A8F426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Weights</vt:lpstr>
      <vt:lpstr>Monthly CPI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Reanata Ramsey</dc:creator>
  <cp:keywords/>
  <dc:description/>
  <cp:lastModifiedBy>Reanata Ramsey</cp:lastModifiedBy>
  <cp:revision/>
  <dcterms:created xsi:type="dcterms:W3CDTF">2026-03-24T20:05:09Z</dcterms:created>
  <dcterms:modified xsi:type="dcterms:W3CDTF">2026-05-26T14:46:20Z</dcterms:modified>
  <cp:category/>
  <cp:contentStatus/>
</cp:coreProperties>
</file>