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caricomhq-my.sharepoint.com/personal/reanata_ramsey_caricom_org/Documents/Desktop/Revised Uploads 2608/CPI/"/>
    </mc:Choice>
  </mc:AlternateContent>
  <xr:revisionPtr revIDLastSave="83" documentId="8_{76592693-99CC-40D6-BBC9-8BE6229C6301}" xr6:coauthVersionLast="47" xr6:coauthVersionMax="47" xr10:uidLastSave="{286FE2BC-01D3-43F6-A884-BD9FDE646DE2}"/>
  <bookViews>
    <workbookView xWindow="-108" yWindow="-108" windowWidth="23256" windowHeight="12456" activeTab="1" xr2:uid="{B0145D9E-83E0-4168-87CC-7D731A59BD59}"/>
  </bookViews>
  <sheets>
    <sheet name="Weights" sheetId="4" r:id="rId1"/>
    <sheet name="Monthly CPI data" sheetId="2" r:id="rId2"/>
  </sheets>
  <definedNames>
    <definedName name="_xlnm._FilterDatabase" localSheetId="1" hidden="1">'Monthly CPI data'!$B$7:$M$8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2" i="2" l="1"/>
  <c r="P82" i="2"/>
  <c r="P11"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P65" i="2"/>
  <c r="P66" i="2"/>
  <c r="P67" i="2"/>
  <c r="P68" i="2"/>
  <c r="P69" i="2"/>
  <c r="P70" i="2"/>
  <c r="P71" i="2"/>
  <c r="P72" i="2"/>
  <c r="P73" i="2"/>
  <c r="P74" i="2"/>
  <c r="P75" i="2"/>
  <c r="P76" i="2"/>
  <c r="P77" i="2"/>
  <c r="P78" i="2"/>
  <c r="P79" i="2"/>
  <c r="P80" i="2"/>
  <c r="P81" i="2"/>
  <c r="P10" i="2"/>
  <c r="O82" i="2"/>
  <c r="O67" i="2"/>
  <c r="Q67" i="2" s="1"/>
  <c r="O68" i="2"/>
  <c r="O69" i="2"/>
  <c r="Q69" i="2"/>
  <c r="O70" i="2"/>
  <c r="O71" i="2"/>
  <c r="Q71" i="2"/>
  <c r="O72" i="2"/>
  <c r="O73" i="2"/>
  <c r="O74" i="2"/>
  <c r="O75" i="2"/>
  <c r="O76" i="2"/>
  <c r="O77" i="2"/>
  <c r="Q77" i="2"/>
  <c r="O78" i="2"/>
  <c r="Q78" i="2" s="1"/>
  <c r="O57" i="2"/>
  <c r="O55" i="2"/>
  <c r="O81" i="2"/>
  <c r="O80" i="2"/>
  <c r="O79" i="2"/>
  <c r="O8" i="2"/>
  <c r="O9" i="2"/>
  <c r="Q9" i="2" s="1"/>
  <c r="O10" i="2"/>
  <c r="Q10" i="2" s="1"/>
  <c r="O11" i="2"/>
  <c r="Q11" i="2" s="1"/>
  <c r="O13" i="2"/>
  <c r="Q13" i="2" s="1"/>
  <c r="O14" i="2"/>
  <c r="Q14" i="2" s="1"/>
  <c r="O15" i="2"/>
  <c r="O16" i="2"/>
  <c r="O17" i="2"/>
  <c r="O18" i="2"/>
  <c r="Q18" i="2" s="1"/>
  <c r="O19" i="2"/>
  <c r="Q19" i="2" s="1"/>
  <c r="O20" i="2"/>
  <c r="Q20" i="2" s="1"/>
  <c r="O21" i="2"/>
  <c r="Q21" i="2" s="1"/>
  <c r="O22" i="2"/>
  <c r="O23" i="2"/>
  <c r="O24" i="2"/>
  <c r="O25" i="2"/>
  <c r="O26" i="2"/>
  <c r="Q26" i="2" s="1"/>
  <c r="O27" i="2"/>
  <c r="O28" i="2"/>
  <c r="Q28" i="2" s="1"/>
  <c r="O29" i="2"/>
  <c r="O30" i="2"/>
  <c r="O31" i="2"/>
  <c r="Q31" i="2" s="1"/>
  <c r="O32" i="2"/>
  <c r="Q32" i="2" s="1"/>
  <c r="O33" i="2"/>
  <c r="O34" i="2"/>
  <c r="O35" i="2"/>
  <c r="O36" i="2"/>
  <c r="O37" i="2"/>
  <c r="O38" i="2"/>
  <c r="O39" i="2"/>
  <c r="O40" i="2"/>
  <c r="O41" i="2"/>
  <c r="Q41" i="2" s="1"/>
  <c r="O42" i="2"/>
  <c r="O43" i="2"/>
  <c r="Q43" i="2" s="1"/>
  <c r="O44" i="2"/>
  <c r="Q44" i="2" s="1"/>
  <c r="O45" i="2"/>
  <c r="Q45" i="2" s="1"/>
  <c r="O46" i="2"/>
  <c r="O47" i="2"/>
  <c r="O48" i="2"/>
  <c r="O49" i="2"/>
  <c r="O50" i="2"/>
  <c r="O51" i="2"/>
  <c r="O52" i="2"/>
  <c r="Q52" i="2" s="1"/>
  <c r="O53" i="2"/>
  <c r="O54" i="2"/>
  <c r="Q54" i="2" s="1"/>
  <c r="O56" i="2"/>
  <c r="O58" i="2"/>
  <c r="O59" i="2"/>
  <c r="O60" i="2"/>
  <c r="O61" i="2"/>
  <c r="Q73" i="2" s="1"/>
  <c r="O62" i="2"/>
  <c r="Q74" i="2" s="1"/>
  <c r="O63" i="2"/>
  <c r="Q63" i="2" s="1"/>
  <c r="O64" i="2"/>
  <c r="O65" i="2"/>
  <c r="O66" i="2"/>
  <c r="C17" i="4"/>
  <c r="Q70" i="2" l="1"/>
  <c r="Q75" i="2"/>
  <c r="Q66" i="2"/>
  <c r="Q65" i="2"/>
  <c r="Q76" i="2"/>
  <c r="Q72" i="2"/>
  <c r="Q68" i="2"/>
  <c r="Q51" i="2"/>
  <c r="Q62" i="2"/>
  <c r="Q61" i="2"/>
  <c r="Q58" i="2"/>
  <c r="Q59" i="2"/>
  <c r="Q55" i="2"/>
  <c r="Q56" i="2"/>
  <c r="Q50" i="2"/>
  <c r="Q49" i="2"/>
  <c r="Q48" i="2"/>
  <c r="Q47" i="2"/>
  <c r="Q39" i="2"/>
  <c r="Q38" i="2"/>
  <c r="Q37" i="2"/>
  <c r="Q35" i="2"/>
  <c r="Q33" i="2"/>
  <c r="Q29" i="2"/>
  <c r="Q23" i="2"/>
  <c r="Q30" i="2"/>
  <c r="Q27" i="2"/>
  <c r="Q53" i="2"/>
  <c r="Q64" i="2"/>
  <c r="Q40" i="2"/>
  <c r="Q15" i="2"/>
  <c r="Q17" i="2"/>
  <c r="Q16" i="2"/>
  <c r="Q81" i="2"/>
  <c r="Q42" i="2"/>
  <c r="Q46" i="2"/>
  <c r="Q34" i="2"/>
  <c r="Q22" i="2"/>
  <c r="Q57" i="2"/>
  <c r="Q24" i="2"/>
  <c r="Q36" i="2"/>
  <c r="Q60" i="2"/>
  <c r="Q25" i="2"/>
  <c r="Q80" i="2"/>
  <c r="Q79" i="2"/>
</calcChain>
</file>

<file path=xl/sharedStrings.xml><?xml version="1.0" encoding="utf-8"?>
<sst xmlns="http://schemas.openxmlformats.org/spreadsheetml/2006/main" count="140" uniqueCount="115">
  <si>
    <t>Consumer Price Index (CPI) Weights by Expenditure Category</t>
  </si>
  <si>
    <t>This table shows the relative weights of each expenditure category used in calculating the CPI. The values represent the importance of each category in the index, not the monthly CPI values.</t>
  </si>
  <si>
    <t xml:space="preserve">COICOP Code </t>
  </si>
  <si>
    <t>Expenditure Categories</t>
  </si>
  <si>
    <t>Weights</t>
  </si>
  <si>
    <t>01</t>
  </si>
  <si>
    <t>02</t>
  </si>
  <si>
    <t>03</t>
  </si>
  <si>
    <t>04</t>
  </si>
  <si>
    <t>05</t>
  </si>
  <si>
    <t>06</t>
  </si>
  <si>
    <t>07</t>
  </si>
  <si>
    <t>08</t>
  </si>
  <si>
    <t>09</t>
  </si>
  <si>
    <t>10</t>
  </si>
  <si>
    <t>11</t>
  </si>
  <si>
    <t>12</t>
  </si>
  <si>
    <t>All Items</t>
  </si>
  <si>
    <t xml:space="preserve">This table shows the CPI values for each expenditure category on a monthly basis. </t>
  </si>
  <si>
    <t>All Items CPI</t>
  </si>
  <si>
    <t>Monthly Inflation
(t, t-1)</t>
  </si>
  <si>
    <t>Annual Inflation
(t, t-12)</t>
  </si>
  <si>
    <t>Weight</t>
  </si>
  <si>
    <t>Health</t>
  </si>
  <si>
    <t>Transport</t>
  </si>
  <si>
    <t>Communication</t>
  </si>
  <si>
    <t>Education</t>
  </si>
  <si>
    <t>Food Products and Non-Alcoholic Beverages</t>
  </si>
  <si>
    <t>Alcoholic Beverages, Tobacco and Narcotics</t>
  </si>
  <si>
    <t>Clothing and Footwear</t>
  </si>
  <si>
    <t>Housing, Water, Gas, Electricity and Other Fuels</t>
  </si>
  <si>
    <t>Furniture, Household Equipment and Routine Household Maintenance</t>
  </si>
  <si>
    <t>Recreation and Culture</t>
  </si>
  <si>
    <t>Restaurants and Hotels</t>
  </si>
  <si>
    <t>Miscellaneous Goods and Services</t>
  </si>
  <si>
    <t>Haiti</t>
  </si>
  <si>
    <t>Monthly Consumer Price Index (CPI) by Expenditure Category (Index reference period 2017-2018= 100)</t>
  </si>
  <si>
    <t>Source: Compiled from the CPI Bulletins, Haiti.  All Items CPI and inflation rates are calculated using higher-level aggregates and may differ slightly from national estimates due to rounding.</t>
  </si>
  <si>
    <t>Updated: May 2026</t>
  </si>
  <si>
    <r>
      <t xml:space="preserve">Period 
</t>
    </r>
    <r>
      <rPr>
        <b/>
        <sz val="9"/>
        <rFont val="Arial"/>
        <family val="2"/>
      </rPr>
      <t>(yyyy-mm)</t>
    </r>
  </si>
  <si>
    <t>2020-03</t>
  </si>
  <si>
    <t>2020-04</t>
  </si>
  <si>
    <t>2020-05</t>
  </si>
  <si>
    <t>2020-06</t>
  </si>
  <si>
    <t>2020-07</t>
  </si>
  <si>
    <t>2020-08</t>
  </si>
  <si>
    <t>2020-09</t>
  </si>
  <si>
    <t>2020-10</t>
  </si>
  <si>
    <t>2020-11</t>
  </si>
  <si>
    <t>2020-12</t>
  </si>
  <si>
    <t>2021-01</t>
  </si>
  <si>
    <t>2021-02</t>
  </si>
  <si>
    <t>2021-03</t>
  </si>
  <si>
    <t>2021-04</t>
  </si>
  <si>
    <t>2021-05</t>
  </si>
  <si>
    <t>2021-06</t>
  </si>
  <si>
    <t>2021-07</t>
  </si>
  <si>
    <t>2021-08</t>
  </si>
  <si>
    <t>2021-09</t>
  </si>
  <si>
    <t>2021-10</t>
  </si>
  <si>
    <t>2021-11</t>
  </si>
  <si>
    <t>2021-12</t>
  </si>
  <si>
    <t>2022-01</t>
  </si>
  <si>
    <t>2022-02</t>
  </si>
  <si>
    <t>2022-03</t>
  </si>
  <si>
    <t>2022-04</t>
  </si>
  <si>
    <t>2022-05</t>
  </si>
  <si>
    <t>2022-06</t>
  </si>
  <si>
    <t>2022-07</t>
  </si>
  <si>
    <t>2022-08</t>
  </si>
  <si>
    <t>2022-09</t>
  </si>
  <si>
    <t>2022-10</t>
  </si>
  <si>
    <t>2022-11</t>
  </si>
  <si>
    <t>2022-12</t>
  </si>
  <si>
    <t>2023-01</t>
  </si>
  <si>
    <t>2023-02</t>
  </si>
  <si>
    <t>2023-03</t>
  </si>
  <si>
    <t>2023-04</t>
  </si>
  <si>
    <t>2023-05</t>
  </si>
  <si>
    <t>2023-06</t>
  </si>
  <si>
    <t>2023-07</t>
  </si>
  <si>
    <t>2023-08</t>
  </si>
  <si>
    <t>2023-09</t>
  </si>
  <si>
    <t>2023-10</t>
  </si>
  <si>
    <t>2023-11</t>
  </si>
  <si>
    <t>2023-12</t>
  </si>
  <si>
    <t>2024-01</t>
  </si>
  <si>
    <t>2024-02</t>
  </si>
  <si>
    <t>2024-03</t>
  </si>
  <si>
    <t>2024-04</t>
  </si>
  <si>
    <t>2024-05</t>
  </si>
  <si>
    <t>2024-06</t>
  </si>
  <si>
    <t>2024-07</t>
  </si>
  <si>
    <t>2024-08</t>
  </si>
  <si>
    <t>2024-09</t>
  </si>
  <si>
    <t>2024-10</t>
  </si>
  <si>
    <t>2024-11</t>
  </si>
  <si>
    <t>2024-12</t>
  </si>
  <si>
    <t>2025-01</t>
  </si>
  <si>
    <t>2025-02</t>
  </si>
  <si>
    <t>2025-03</t>
  </si>
  <si>
    <t>2025-04</t>
  </si>
  <si>
    <t>2025-05</t>
  </si>
  <si>
    <t>2025-06</t>
  </si>
  <si>
    <t>2025-07</t>
  </si>
  <si>
    <t>2025-08</t>
  </si>
  <si>
    <t>2025-09</t>
  </si>
  <si>
    <t>2025-10</t>
  </si>
  <si>
    <t>2025-11</t>
  </si>
  <si>
    <t>2025-12</t>
  </si>
  <si>
    <t>2026-01</t>
  </si>
  <si>
    <t>2026-02</t>
  </si>
  <si>
    <t>2026-03</t>
  </si>
  <si>
    <t>2026-04</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</si>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</sst>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_)"/>
    <numFmt numFmtId="167" formatCode="0_)"/>
    <numFmt numFmtId="168" formatCode="0.0"/>
    <numFmt numFmtId="169" formatCode="0.00_)"/>
    <numFmt numFmtId="170" formatCode="yyyy\-mm\-dd;@"/>
  </numFmts>
  <fonts count="18" x14ac:knownFonts="1">
    <font>
      <sz val="11"/>
      <color theme="1"/>
      <name val="Aptos Narrow"/>
      <family val="2"/>
      <scheme val="minor"/>
    </font>
    <font>
      <sz val="11"/>
      <color theme="1"/>
      <name val="Aptos Narrow"/>
      <family val="2"/>
      <scheme val="minor"/>
    </font>
    <font>
      <sz val="12"/>
      <name val="Arial"/>
      <family val="2"/>
    </font>
    <font>
      <sz val="10"/>
      <name val="Arial"/>
      <family val="2"/>
    </font>
    <font>
      <sz val="12"/>
      <name val="Times New Roman"/>
      <family val="1"/>
    </font>
    <font>
      <b/>
      <sz val="12"/>
      <name val="Times New Roman"/>
      <family val="1"/>
    </font>
    <font>
      <b/>
      <sz val="11"/>
      <name val="Arial"/>
      <family val="2"/>
    </font>
    <font>
      <sz val="10"/>
      <name val="MS Sans Serif"/>
    </font>
    <font>
      <sz val="10"/>
      <name val="MS Sans Serif"/>
      <family val="2"/>
    </font>
    <font>
      <sz val="8"/>
      <name val="Aptos Narrow"/>
      <family val="2"/>
      <scheme val="minor"/>
    </font>
    <font>
      <sz val="11"/>
      <color theme="1"/>
      <name val="Times New Roman"/>
      <family val="1"/>
    </font>
    <font>
      <b/>
      <sz val="14"/>
      <color theme="1"/>
      <name val="Times New Roman"/>
      <family val="1"/>
    </font>
    <font>
      <b/>
      <sz val="11"/>
      <color theme="1"/>
      <name val="Times New Roman"/>
      <family val="1"/>
    </font>
    <font>
      <sz val="9"/>
      <name val="Arial"/>
      <family val="2"/>
    </font>
    <font>
      <b/>
      <sz val="9"/>
      <name val="Arial"/>
      <family val="2"/>
    </font>
    <font>
      <b/>
      <sz val="14"/>
      <name val="Arial"/>
      <family val="2"/>
    </font>
    <font>
      <sz val="11"/>
      <name val="Arial"/>
      <family val="2"/>
    </font>
    <font>
      <b/>
      <sz val="10"/>
      <name val="Arial"/>
      <family val="2"/>
    </font>
  </fonts>
  <fills count="8">
    <fill>
      <patternFill patternType="none"/>
    </fill>
    <fill>
      <patternFill patternType="gray125"/>
    </fill>
    <fill>
      <patternFill patternType="solid">
        <fgColor theme="3" tint="0.89999084444715716"/>
        <bgColor indexed="64"/>
      </patternFill>
    </fill>
    <fill>
      <patternFill patternType="solid">
        <fgColor theme="3" tint="0.749992370372631"/>
        <bgColor indexed="64"/>
      </patternFill>
    </fill>
    <fill>
      <patternFill patternType="solid">
        <fgColor rgb="FFCBC7D8"/>
        <bgColor indexed="64"/>
      </patternFill>
    </fill>
    <fill>
      <patternFill patternType="solid">
        <fgColor theme="3" tint="0.499984740745262"/>
        <bgColor indexed="64"/>
      </patternFill>
    </fill>
    <fill>
      <patternFill patternType="solid">
        <fgColor theme="2" tint="-9.9978637043366805E-2"/>
        <bgColor indexed="64"/>
      </patternFill>
    </fill>
    <fill>
      <patternFill patternType="solid">
        <fgColor theme="4" tint="0.79998168889431442"/>
        <bgColor indexed="64"/>
      </patternFill>
    </fill>
  </fills>
  <borders count="17">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auto="1"/>
      </top>
      <bottom/>
      <diagonal/>
    </border>
    <border>
      <left style="hair">
        <color auto="1"/>
      </left>
      <right style="hair">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diagonal/>
    </border>
    <border>
      <left style="hair">
        <color auto="1"/>
      </left>
      <right style="thin">
        <color auto="1"/>
      </right>
      <top/>
      <bottom/>
      <diagonal/>
    </border>
    <border>
      <left/>
      <right style="thin">
        <color indexed="64"/>
      </right>
      <top style="thin">
        <color indexed="64"/>
      </top>
      <bottom style="thin">
        <color auto="1"/>
      </bottom>
      <diagonal/>
    </border>
    <border>
      <left/>
      <right style="hair">
        <color auto="1"/>
      </right>
      <top/>
      <bottom/>
      <diagonal/>
    </border>
    <border>
      <left style="hair">
        <color auto="1"/>
      </left>
      <right/>
      <top/>
      <bottom/>
      <diagonal/>
    </border>
  </borders>
  <cellStyleXfs count="79">
    <xf numFmtId="0" fontId="0" fillId="0" borderId="0"/>
    <xf numFmtId="166" fontId="2" fillId="0" borderId="0"/>
    <xf numFmtId="43" fontId="3" fillId="0" borderId="0" applyFont="0" applyFill="0" applyBorder="0" applyAlignment="0" applyProtection="0"/>
    <xf numFmtId="43" fontId="3" fillId="0" borderId="0" applyFont="0" applyFill="0" applyBorder="0" applyAlignment="0" applyProtection="0"/>
    <xf numFmtId="0" fontId="1" fillId="0" borderId="0"/>
    <xf numFmtId="0" fontId="1" fillId="0" borderId="0"/>
    <xf numFmtId="0" fontId="3" fillId="0" borderId="0"/>
    <xf numFmtId="0" fontId="1" fillId="0" borderId="0"/>
    <xf numFmtId="0" fontId="1" fillId="0" borderId="0"/>
    <xf numFmtId="0" fontId="1" fillId="0" borderId="0"/>
    <xf numFmtId="9" fontId="3" fillId="0" borderId="0" applyFont="0" applyFill="0" applyBorder="0" applyAlignment="0" applyProtection="0"/>
    <xf numFmtId="0" fontId="3" fillId="0" borderId="0"/>
    <xf numFmtId="166" fontId="2" fillId="0" borderId="0"/>
    <xf numFmtId="0" fontId="3" fillId="0" borderId="0"/>
    <xf numFmtId="43" fontId="3" fillId="0" borderId="0" applyFont="0" applyFill="0" applyBorder="0" applyAlignment="0" applyProtection="0"/>
    <xf numFmtId="0" fontId="1" fillId="0" borderId="0"/>
    <xf numFmtId="43" fontId="3" fillId="0" borderId="0"/>
    <xf numFmtId="165" fontId="3" fillId="0" borderId="0"/>
    <xf numFmtId="44" fontId="1" fillId="0" borderId="0"/>
    <xf numFmtId="0" fontId="7" fillId="0" borderId="0"/>
    <xf numFmtId="0" fontId="7" fillId="0" borderId="0"/>
    <xf numFmtId="0" fontId="7" fillId="0" borderId="0"/>
    <xf numFmtId="0" fontId="7" fillId="0" borderId="0"/>
    <xf numFmtId="0" fontId="3" fillId="0" borderId="0"/>
    <xf numFmtId="167" fontId="3" fillId="0" borderId="0"/>
    <xf numFmtId="0" fontId="7" fillId="0" borderId="0"/>
    <xf numFmtId="0" fontId="7" fillId="0" borderId="0"/>
    <xf numFmtId="167" fontId="3" fillId="0" borderId="0"/>
    <xf numFmtId="0" fontId="7" fillId="0" borderId="0"/>
    <xf numFmtId="0" fontId="1" fillId="0" borderId="0"/>
    <xf numFmtId="165"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4"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3" fillId="0" borderId="0"/>
  </cellStyleXfs>
  <cellXfs count="47">
    <xf numFmtId="0" fontId="0" fillId="0" borderId="0" xfId="0"/>
    <xf numFmtId="0" fontId="10" fillId="0" borderId="0" xfId="0" applyFont="1"/>
    <xf numFmtId="0" fontId="10" fillId="0" borderId="0" xfId="0" applyFont="1" applyAlignment="1">
      <alignment horizontal="center"/>
    </xf>
    <xf numFmtId="0" fontId="11" fillId="0" borderId="0" xfId="0" applyFont="1" applyAlignment="1">
      <alignment horizontal="left"/>
    </xf>
    <xf numFmtId="0" fontId="12" fillId="0" borderId="0" xfId="0" applyFont="1"/>
    <xf numFmtId="0" fontId="10" fillId="0" borderId="0" xfId="0" applyFont="1" applyAlignment="1">
      <alignment horizontal="left"/>
    </xf>
    <xf numFmtId="169" fontId="6" fillId="4" borderId="6" xfId="1" applyNumberFormat="1" applyFont="1" applyFill="1" applyBorder="1" applyAlignment="1">
      <alignment horizontal="left"/>
    </xf>
    <xf numFmtId="169" fontId="6" fillId="4" borderId="0" xfId="1" applyNumberFormat="1" applyFont="1" applyFill="1" applyAlignment="1">
      <alignment horizontal="center"/>
    </xf>
    <xf numFmtId="169" fontId="13" fillId="4" borderId="3" xfId="1" applyNumberFormat="1" applyFont="1" applyFill="1" applyBorder="1" applyAlignment="1">
      <alignment horizontal="left"/>
    </xf>
    <xf numFmtId="169" fontId="6" fillId="4" borderId="4" xfId="1" applyNumberFormat="1" applyFont="1" applyFill="1" applyBorder="1" applyAlignment="1">
      <alignment horizontal="center"/>
    </xf>
    <xf numFmtId="169" fontId="6" fillId="4" borderId="5" xfId="1" applyNumberFormat="1" applyFont="1" applyFill="1" applyBorder="1" applyAlignment="1">
      <alignment horizontal="center"/>
    </xf>
    <xf numFmtId="166" fontId="6" fillId="2" borderId="8" xfId="1" applyFont="1" applyFill="1" applyBorder="1" applyAlignment="1">
      <alignment horizontal="center" vertical="center" wrapText="1"/>
    </xf>
    <xf numFmtId="166" fontId="6" fillId="2" borderId="12" xfId="1" applyFont="1" applyFill="1" applyBorder="1" applyAlignment="1">
      <alignment horizontal="center" vertical="center" wrapText="1"/>
    </xf>
    <xf numFmtId="2" fontId="5" fillId="7" borderId="8" xfId="0" applyNumberFormat="1" applyFont="1" applyFill="1" applyBorder="1" applyAlignment="1">
      <alignment horizontal="centerContinuous"/>
    </xf>
    <xf numFmtId="2" fontId="5" fillId="7" borderId="8" xfId="0" applyNumberFormat="1" applyFont="1" applyFill="1" applyBorder="1" applyAlignment="1">
      <alignment horizontal="center"/>
    </xf>
    <xf numFmtId="166" fontId="6" fillId="5" borderId="8" xfId="1" applyFont="1" applyFill="1" applyBorder="1" applyAlignment="1">
      <alignment horizontal="center" vertical="center" wrapText="1"/>
    </xf>
    <xf numFmtId="166" fontId="6" fillId="6" borderId="8" xfId="1" applyFont="1" applyFill="1" applyBorder="1" applyAlignment="1">
      <alignment horizontal="center" vertical="center" wrapText="1"/>
    </xf>
    <xf numFmtId="166" fontId="6" fillId="7" borderId="8" xfId="1" applyFont="1" applyFill="1" applyBorder="1" applyAlignment="1">
      <alignment horizontal="center" vertical="center" wrapText="1"/>
    </xf>
    <xf numFmtId="1" fontId="5" fillId="7" borderId="8" xfId="0" applyNumberFormat="1" applyFont="1" applyFill="1" applyBorder="1" applyAlignment="1">
      <alignment horizontal="center"/>
    </xf>
    <xf numFmtId="166" fontId="6" fillId="6" borderId="12" xfId="1" applyFont="1" applyFill="1" applyBorder="1" applyAlignment="1">
      <alignment horizontal="center" vertical="center" wrapText="1"/>
    </xf>
    <xf numFmtId="0" fontId="5" fillId="2" borderId="8" xfId="0" applyFont="1" applyFill="1" applyBorder="1" applyAlignment="1">
      <alignment horizontal="center" vertical="center" wrapText="1"/>
    </xf>
    <xf numFmtId="168" fontId="5" fillId="2" borderId="8" xfId="0" applyNumberFormat="1" applyFont="1" applyFill="1" applyBorder="1" applyAlignment="1">
      <alignment horizontal="center" vertical="center"/>
    </xf>
    <xf numFmtId="0" fontId="4" fillId="0" borderId="8" xfId="0" quotePrefix="1" applyFont="1" applyBorder="1" applyAlignment="1">
      <alignment horizontal="center" wrapText="1"/>
    </xf>
    <xf numFmtId="0" fontId="4" fillId="0" borderId="8" xfId="0" applyFont="1" applyBorder="1" applyAlignment="1">
      <alignment wrapText="1"/>
    </xf>
    <xf numFmtId="2" fontId="4" fillId="0" borderId="8" xfId="0" applyNumberFormat="1" applyFont="1" applyBorder="1" applyAlignment="1">
      <alignment horizontal="centerContinuous"/>
    </xf>
    <xf numFmtId="0" fontId="5" fillId="0" borderId="8" xfId="0" applyFont="1" applyBorder="1" applyAlignment="1">
      <alignment wrapText="1"/>
    </xf>
    <xf numFmtId="2" fontId="5" fillId="0" borderId="8" xfId="0" applyNumberFormat="1" applyFont="1" applyBorder="1" applyAlignment="1">
      <alignment horizontal="center"/>
    </xf>
    <xf numFmtId="166" fontId="6" fillId="3" borderId="14" xfId="1" applyFont="1" applyFill="1" applyBorder="1" applyAlignment="1">
      <alignment horizontal="center" vertical="center" wrapText="1"/>
    </xf>
    <xf numFmtId="169" fontId="15" fillId="4" borderId="9" xfId="1" applyNumberFormat="1" applyFont="1" applyFill="1" applyBorder="1" applyAlignment="1">
      <alignment horizontal="left"/>
    </xf>
    <xf numFmtId="0" fontId="15" fillId="4" borderId="3" xfId="0" applyFont="1" applyFill="1" applyBorder="1" applyAlignment="1">
      <alignment horizontal="left"/>
    </xf>
    <xf numFmtId="0" fontId="16" fillId="4" borderId="0" xfId="0" applyFont="1" applyFill="1" applyAlignment="1">
      <alignment horizontal="center"/>
    </xf>
    <xf numFmtId="0" fontId="16" fillId="4" borderId="1" xfId="0" applyFont="1" applyFill="1" applyBorder="1" applyAlignment="1">
      <alignment horizontal="center"/>
    </xf>
    <xf numFmtId="0" fontId="16" fillId="0" borderId="0" xfId="0" applyFont="1"/>
    <xf numFmtId="0" fontId="16" fillId="4" borderId="6" xfId="0" applyFont="1" applyFill="1" applyBorder="1" applyAlignment="1">
      <alignment horizontal="center"/>
    </xf>
    <xf numFmtId="0" fontId="16" fillId="4" borderId="10" xfId="0" applyFont="1" applyFill="1" applyBorder="1" applyAlignment="1">
      <alignment horizontal="center"/>
    </xf>
    <xf numFmtId="0" fontId="6" fillId="4" borderId="3" xfId="0" applyFont="1" applyFill="1" applyBorder="1" applyAlignment="1">
      <alignment horizontal="left"/>
    </xf>
    <xf numFmtId="0" fontId="16" fillId="4" borderId="5" xfId="0" applyFont="1" applyFill="1" applyBorder="1" applyAlignment="1">
      <alignment horizontal="center"/>
    </xf>
    <xf numFmtId="0" fontId="16" fillId="4" borderId="11" xfId="0" applyFont="1" applyFill="1" applyBorder="1" applyAlignment="1">
      <alignment horizontal="center"/>
    </xf>
    <xf numFmtId="0" fontId="16" fillId="0" borderId="0" xfId="0" applyFont="1" applyAlignment="1">
      <alignment horizontal="center" vertical="center"/>
    </xf>
    <xf numFmtId="168" fontId="3" fillId="7" borderId="13" xfId="0" applyNumberFormat="1" applyFont="1" applyFill="1" applyBorder="1" applyAlignment="1">
      <alignment horizontal="center"/>
    </xf>
    <xf numFmtId="170" fontId="17" fillId="0" borderId="2" xfId="0" applyNumberFormat="1" applyFont="1" applyBorder="1" applyAlignment="1">
      <alignment horizontal="center"/>
    </xf>
    <xf numFmtId="168" fontId="3" fillId="0" borderId="15" xfId="0" applyNumberFormat="1" applyFont="1" applyBorder="1" applyAlignment="1">
      <alignment horizontal="center"/>
    </xf>
    <xf numFmtId="168" fontId="3" fillId="0" borderId="7" xfId="0" applyNumberFormat="1" applyFont="1" applyBorder="1" applyAlignment="1">
      <alignment horizontal="center"/>
    </xf>
    <xf numFmtId="168" fontId="3" fillId="0" borderId="16" xfId="0" applyNumberFormat="1" applyFont="1" applyBorder="1" applyAlignment="1">
      <alignment horizontal="center"/>
    </xf>
    <xf numFmtId="168" fontId="3" fillId="0" borderId="13" xfId="0" applyNumberFormat="1" applyFont="1" applyBorder="1" applyAlignment="1">
      <alignment horizontal="center"/>
    </xf>
    <xf numFmtId="0" fontId="6" fillId="0" borderId="0" xfId="0" applyFont="1" applyAlignment="1">
      <alignment horizontal="center"/>
    </xf>
    <xf numFmtId="0" fontId="16" fillId="0" borderId="0" xfId="0" applyFont="1" applyAlignment="1">
      <alignment horizontal="center"/>
    </xf>
  </cellXfs>
  <cellStyles count="79">
    <cellStyle name="Comma 10" xfId="66" xr:uid="{28F73EA1-FD02-4B1D-88E2-921290597A60}"/>
    <cellStyle name="Comma 11" xfId="70" xr:uid="{7C90DB4D-15F2-4283-A201-EA4237D8E578}"/>
    <cellStyle name="Comma 12" xfId="75" xr:uid="{0136FA3A-3E06-43C3-B345-3EE22606F273}"/>
    <cellStyle name="Comma 13" xfId="73" xr:uid="{FF52D9B2-582E-4F6E-A907-1D1D99A43304}"/>
    <cellStyle name="Comma 14" xfId="2" xr:uid="{39795C81-1B35-48C5-825F-08BDC476E08D}"/>
    <cellStyle name="Comma 2" xfId="3" xr:uid="{C7625A5A-00D8-46A5-BC6C-477C0BC61CB7}"/>
    <cellStyle name="Comma 2 2" xfId="14" xr:uid="{84811569-70B1-4EE4-8C6A-D7A158A1E5D2}"/>
    <cellStyle name="Comma 2 2 2" xfId="17" xr:uid="{076C4715-301D-4AB2-9BE9-E1A1AFDD2FA1}"/>
    <cellStyle name="Comma 2 3" xfId="30" xr:uid="{E740657C-43F4-4BF5-9EAE-7CACA3CFA305}"/>
    <cellStyle name="Comma 2 4" xfId="16" xr:uid="{DC6447E9-5135-4481-B714-8622F9E7C578}"/>
    <cellStyle name="Comma 3" xfId="31" xr:uid="{F02193F9-63EB-4DAD-A2AD-BD6E1783575D}"/>
    <cellStyle name="Comma 4" xfId="35" xr:uid="{D3D4D505-2598-4C8C-A3BF-3F5A443D8C73}"/>
    <cellStyle name="Comma 5" xfId="48" xr:uid="{8AA7AA85-523B-41F5-A017-7AE80E6CADB2}"/>
    <cellStyle name="Comma 6" xfId="50" xr:uid="{ADE51B50-8AA8-4BAA-BDF3-D61826BACDF9}"/>
    <cellStyle name="Comma 7" xfId="54" xr:uid="{525B5631-9D25-4089-830C-021E92E9D3AD}"/>
    <cellStyle name="Comma 8" xfId="58" xr:uid="{F98AE80B-5DAD-40B7-96AA-40890483E6CA}"/>
    <cellStyle name="Comma 9" xfId="62" xr:uid="{E4A3CD2A-79B7-4198-9B0F-A2B9895CC8A6}"/>
    <cellStyle name="Currency 10" xfId="68" xr:uid="{917108F7-E2AC-4B0E-B3FA-FCF553D8C83B}"/>
    <cellStyle name="Currency 11" xfId="72" xr:uid="{814EF73A-F027-4359-AAFB-B822A4A86BF0}"/>
    <cellStyle name="Currency 12" xfId="77" xr:uid="{572026BF-8E1B-47EA-A729-B2E9F6E7E2C5}"/>
    <cellStyle name="Currency 2" xfId="18" xr:uid="{8D9DE441-05D0-4C12-98A4-528F699AA58A}"/>
    <cellStyle name="Currency 3" xfId="32" xr:uid="{8F3E5927-FD86-49F4-8865-7B0C66AF3D81}"/>
    <cellStyle name="Currency 4" xfId="36" xr:uid="{831D2272-1ECB-43C6-B59B-064119ED05BD}"/>
    <cellStyle name="Currency 5" xfId="47" xr:uid="{61381689-2D8C-425D-BEC8-4906969E6203}"/>
    <cellStyle name="Currency 6" xfId="52" xr:uid="{D71A0139-62D8-4415-84F4-EBC38F2DF6B3}"/>
    <cellStyle name="Currency 7" xfId="56" xr:uid="{EB16008C-EC2C-4D1A-B09F-06ACEA3E3FDE}"/>
    <cellStyle name="Currency 8" xfId="60" xr:uid="{C564B232-13CB-4D2C-862C-2D413D0BF2FB}"/>
    <cellStyle name="Currency 9" xfId="64" xr:uid="{40BB8C5A-0DC2-4235-B14D-F6D2E46BCBD7}"/>
    <cellStyle name="Normal" xfId="0" builtinId="0"/>
    <cellStyle name="Normal 10" xfId="19" xr:uid="{87023CAA-D831-4F84-B1C9-471BC7D5A0E9}"/>
    <cellStyle name="Normal 10 2" xfId="40" xr:uid="{F12BE42B-A941-4A77-BDB7-8C6E22FF8A62}"/>
    <cellStyle name="Normal 11" xfId="4" xr:uid="{4DE37CE1-257E-4673-8051-ABE8F3424C92}"/>
    <cellStyle name="Normal 11 2" xfId="41" xr:uid="{3D435B76-87F9-4CC3-B6E1-1179F3719E1E}"/>
    <cellStyle name="Normal 11 3" xfId="20" xr:uid="{7DF3563F-1D96-49A6-BE94-88B10F58F121}"/>
    <cellStyle name="Normal 12" xfId="5" xr:uid="{146FAE0C-247B-434B-92B4-DA683E0C6E2E}"/>
    <cellStyle name="Normal 12 2" xfId="44" xr:uid="{C2D8EE33-8AC9-4968-A075-344C8D0E5EC4}"/>
    <cellStyle name="Normal 12 3" xfId="21" xr:uid="{C9B789CF-A8E5-490F-B182-C66A58EEDEC6}"/>
    <cellStyle name="Normal 13" xfId="22" xr:uid="{107C893C-503E-47E8-9FAC-6E7B5F27FD79}"/>
    <cellStyle name="Normal 13 2" xfId="45" xr:uid="{7257EE77-C278-4AE6-9D4A-84E78B7547E8}"/>
    <cellStyle name="Normal 14" xfId="38" xr:uid="{9918D7A8-E7A5-4FBA-8B60-4D7797C886C2}"/>
    <cellStyle name="Normal 15" xfId="49" xr:uid="{013EB4BD-2C91-4BC9-AB1D-6881B6F7A7A1}"/>
    <cellStyle name="Normal 16" xfId="53" xr:uid="{43CF8A0D-65E1-4C61-8822-BB1C221650DB}"/>
    <cellStyle name="Normal 17" xfId="57" xr:uid="{20F63FB1-F31E-4CA7-9BCC-10E3DD622D17}"/>
    <cellStyle name="Normal 18" xfId="61" xr:uid="{38E56831-57BE-433E-A3A0-FF84EFE577C3}"/>
    <cellStyle name="Normal 19" xfId="65" xr:uid="{97164F12-5682-43F7-90E2-2CEE7980C9A3}"/>
    <cellStyle name="Normal 2" xfId="11" xr:uid="{BED851AE-080E-4F7D-AC11-052C6ACABE50}"/>
    <cellStyle name="Normal 2 2" xfId="6" xr:uid="{2E27D289-AD47-4918-A625-D5D38CD1CF8C}"/>
    <cellStyle name="Normal 20" xfId="69" xr:uid="{51CC09A0-1DCB-4A68-BF74-EFAB1E45EECC}"/>
    <cellStyle name="Normal 21" xfId="7" xr:uid="{D2C5A414-517B-49A5-821F-75CF71D02B5A}"/>
    <cellStyle name="Normal 21 2" xfId="74" xr:uid="{1199D56C-EC28-4EAF-9E59-68E92DBC0931}"/>
    <cellStyle name="Normal 22" xfId="15" xr:uid="{D71DA8B6-511B-40B5-B32A-FD1908878480}"/>
    <cellStyle name="Normal 23" xfId="78" xr:uid="{A54A88AB-D225-456B-A65E-B44E7A2267E6}"/>
    <cellStyle name="Normal 24" xfId="1" xr:uid="{65810F7C-BFE8-4FB8-9A72-DD2147EB5674}"/>
    <cellStyle name="Normal 29" xfId="8" xr:uid="{A7721DC4-102E-4E36-A6FE-920FC62CDDCF}"/>
    <cellStyle name="Normal 3" xfId="12" xr:uid="{2D94A4C6-ED9A-453F-9537-F211E049CFF3}"/>
    <cellStyle name="Normal 3 2" xfId="23" xr:uid="{B69BCBF8-FC66-473A-BF24-A0A71F5BF6FA}"/>
    <cellStyle name="Normal 4" xfId="13" xr:uid="{880C3E99-C505-45F0-A2D4-06BCAF424AC4}"/>
    <cellStyle name="Normal 4 2" xfId="25" xr:uid="{B4F05BD6-946C-477E-830E-5751F1DA05E1}"/>
    <cellStyle name="Normal 4 3" xfId="43" xr:uid="{13BB1262-5D33-4171-9CF6-5083C1C6E9D8}"/>
    <cellStyle name="Normal 4 4" xfId="24" xr:uid="{3C9C1667-0E4E-4A90-AAF9-9ABED38EEFAB}"/>
    <cellStyle name="Normal 5" xfId="26" xr:uid="{7A7E70EE-D144-48FA-AB56-D9D6AD0CCEF8}"/>
    <cellStyle name="Normal 5 2" xfId="46" xr:uid="{4E2327E3-4876-4329-88B6-4A90BBCD2FE3}"/>
    <cellStyle name="Normal 6" xfId="27" xr:uid="{480F341B-9C4B-4925-A7F2-40A2B97D9D03}"/>
    <cellStyle name="Normal 7" xfId="29" xr:uid="{597ADDFB-0FA1-4485-8B2D-DE0B06A9EC4F}"/>
    <cellStyle name="Normal 8" xfId="28" xr:uid="{6CD5A62C-2A3E-403A-82B6-BBD81382B34C}"/>
    <cellStyle name="Normal 8 2" xfId="42" xr:uid="{07B2D575-C090-40D3-97F9-D5EFA8C05F63}"/>
    <cellStyle name="Normal 9" xfId="9" xr:uid="{75FD5DDB-0701-4ED4-BED7-7FE3B42AF88E}"/>
    <cellStyle name="Normal 9 2" xfId="34" xr:uid="{98598CF4-5886-48E8-92DA-F0AAF37B1482}"/>
    <cellStyle name="Percent 10" xfId="71" xr:uid="{08567A7F-260E-4BB6-AD07-27B2037D4EB6}"/>
    <cellStyle name="Percent 11" xfId="76" xr:uid="{714953DD-C726-4E8C-B4F9-0534321C0498}"/>
    <cellStyle name="Percent 12" xfId="10" xr:uid="{735B2375-96CB-4A49-A6D2-A002E4CE7CB9}"/>
    <cellStyle name="Percent 2" xfId="33" xr:uid="{5F4D9E8C-0252-4EB4-8729-F3E1F4866F4A}"/>
    <cellStyle name="Percent 3" xfId="37" xr:uid="{85603054-EBB9-4876-8392-416DD6A2C182}"/>
    <cellStyle name="Percent 4" xfId="39" xr:uid="{DE44A10C-C70D-4C23-8234-C70705D09813}"/>
    <cellStyle name="Percent 5" xfId="51" xr:uid="{101F32EE-519D-48EE-A69A-BD3927C9821B}"/>
    <cellStyle name="Percent 6" xfId="55" xr:uid="{8E98ADD1-7860-4907-8C29-D98283213F14}"/>
    <cellStyle name="Percent 7" xfId="59" xr:uid="{35276B1A-1737-46FF-AC72-CDB570034FB6}"/>
    <cellStyle name="Percent 8" xfId="63" xr:uid="{D20E2999-487C-4C14-8D05-56C628B2D913}"/>
    <cellStyle name="Percent 9" xfId="67" xr:uid="{82D40E0B-5515-4578-8693-5AA1556DD12A}"/>
  </cellStyles>
  <dxfs count="0"/>
  <tableStyles count="0" defaultTableStyle="TableStyleMedium2" defaultPivotStyle="PivotStyleLight16"/>
  <colors>
    <mruColors>
      <color rgb="FFCBC7D8"/>
      <color rgb="FFF2DDE1"/>
      <color rgb="FF1684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A74B2-1CCF-4806-94B0-9BD8FDA8048E}">
  <dimension ref="A1:C17"/>
  <sheetViews>
    <sheetView showGridLines="0" topLeftCell="A4" workbookViewId="0">
      <selection activeCell="C5" sqref="C5:C16"/>
    </sheetView>
  </sheetViews>
  <sheetFormatPr defaultColWidth="8.88671875" defaultRowHeight="13.8" x14ac:dyDescent="0.25"/>
  <cols>
    <col min="1" max="1" width="14.88671875" style="2" bestFit="1" customWidth="1"/>
    <col min="2" max="2" width="57.5546875" style="1" customWidth="1"/>
    <col min="3" max="3" width="8.6640625" style="1" bestFit="1" customWidth="1"/>
    <col min="4" max="16384" width="8.88671875" style="1"/>
  </cols>
  <sheetData>
    <row r="1" spans="1:3" ht="17.399999999999999" x14ac:dyDescent="0.3">
      <c r="A1" s="3" t="s">
        <v>0</v>
      </c>
    </row>
    <row r="2" spans="1:3" x14ac:dyDescent="0.25">
      <c r="A2" s="5" t="s">
        <v>1</v>
      </c>
    </row>
    <row r="3" spans="1:3" x14ac:dyDescent="0.25">
      <c r="A3" s="5"/>
    </row>
    <row r="4" spans="1:3" ht="47.4" customHeight="1" x14ac:dyDescent="0.25">
      <c r="A4" s="20" t="s">
        <v>2</v>
      </c>
      <c r="B4" s="20" t="s">
        <v>3</v>
      </c>
      <c r="C4" s="21" t="s">
        <v>4</v>
      </c>
    </row>
    <row r="5" spans="1:3" ht="19.95" customHeight="1" x14ac:dyDescent="0.3">
      <c r="A5" s="22" t="s">
        <v>5</v>
      </c>
      <c r="B5" s="23" t="s">
        <v>27</v>
      </c>
      <c r="C5" s="24">
        <v>48.5</v>
      </c>
    </row>
    <row r="6" spans="1:3" ht="19.95" customHeight="1" x14ac:dyDescent="0.3">
      <c r="A6" s="22" t="s">
        <v>6</v>
      </c>
      <c r="B6" s="23" t="s">
        <v>28</v>
      </c>
      <c r="C6" s="24">
        <v>1.4</v>
      </c>
    </row>
    <row r="7" spans="1:3" ht="19.95" customHeight="1" x14ac:dyDescent="0.3">
      <c r="A7" s="22" t="s">
        <v>7</v>
      </c>
      <c r="B7" s="23" t="s">
        <v>29</v>
      </c>
      <c r="C7" s="24">
        <v>5.6</v>
      </c>
    </row>
    <row r="8" spans="1:3" ht="19.95" customHeight="1" x14ac:dyDescent="0.3">
      <c r="A8" s="22" t="s">
        <v>8</v>
      </c>
      <c r="B8" s="23" t="s">
        <v>30</v>
      </c>
      <c r="C8" s="24">
        <v>14.1</v>
      </c>
    </row>
    <row r="9" spans="1:3" ht="19.2" customHeight="1" x14ac:dyDescent="0.3">
      <c r="A9" s="22" t="s">
        <v>9</v>
      </c>
      <c r="B9" s="23" t="s">
        <v>31</v>
      </c>
      <c r="C9" s="24">
        <v>5.3</v>
      </c>
    </row>
    <row r="10" spans="1:3" ht="19.95" customHeight="1" x14ac:dyDescent="0.3">
      <c r="A10" s="22" t="s">
        <v>10</v>
      </c>
      <c r="B10" s="23" t="s">
        <v>23</v>
      </c>
      <c r="C10" s="24">
        <v>2.6</v>
      </c>
    </row>
    <row r="11" spans="1:3" ht="30.6" customHeight="1" x14ac:dyDescent="0.3">
      <c r="A11" s="22" t="s">
        <v>11</v>
      </c>
      <c r="B11" s="23" t="s">
        <v>24</v>
      </c>
      <c r="C11" s="24">
        <v>9.1</v>
      </c>
    </row>
    <row r="12" spans="1:3" ht="19.95" customHeight="1" x14ac:dyDescent="0.3">
      <c r="A12" s="22" t="s">
        <v>12</v>
      </c>
      <c r="B12" s="23" t="s">
        <v>25</v>
      </c>
      <c r="C12" s="24">
        <v>2.2000000000000002</v>
      </c>
    </row>
    <row r="13" spans="1:3" ht="19.95" customHeight="1" x14ac:dyDescent="0.3">
      <c r="A13" s="22" t="s">
        <v>13</v>
      </c>
      <c r="B13" s="23" t="s">
        <v>32</v>
      </c>
      <c r="C13" s="24">
        <v>1.5</v>
      </c>
    </row>
    <row r="14" spans="1:3" ht="19.95" customHeight="1" x14ac:dyDescent="0.3">
      <c r="A14" s="22" t="s">
        <v>14</v>
      </c>
      <c r="B14" s="23" t="s">
        <v>26</v>
      </c>
      <c r="C14" s="24">
        <v>3.9</v>
      </c>
    </row>
    <row r="15" spans="1:3" ht="19.95" customHeight="1" x14ac:dyDescent="0.3">
      <c r="A15" s="22" t="s">
        <v>15</v>
      </c>
      <c r="B15" s="23" t="s">
        <v>33</v>
      </c>
      <c r="C15" s="24">
        <v>0.5</v>
      </c>
    </row>
    <row r="16" spans="1:3" ht="19.95" customHeight="1" x14ac:dyDescent="0.3">
      <c r="A16" s="22" t="s">
        <v>16</v>
      </c>
      <c r="B16" s="23" t="s">
        <v>34</v>
      </c>
      <c r="C16" s="24">
        <v>5.3</v>
      </c>
    </row>
    <row r="17" spans="1:3" s="4" customFormat="1" ht="19.95" customHeight="1" x14ac:dyDescent="0.3">
      <c r="A17" s="22"/>
      <c r="B17" s="25" t="s">
        <v>17</v>
      </c>
      <c r="C17" s="26">
        <f>SUM(C5:C16)</f>
        <v>99.999999999999986</v>
      </c>
    </row>
  </sheetData>
  <phoneticPr fontId="9"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013A2-F6BF-49E3-908F-A6706A8F426A}">
  <dimension ref="B1:Q82"/>
  <sheetViews>
    <sheetView showGridLines="0" tabSelected="1" zoomScale="93" zoomScaleNormal="90" workbookViewId="0">
      <pane ySplit="7" topLeftCell="A8" activePane="bottomLeft" state="frozen"/>
      <selection pane="bottomLeft" activeCell="Q81" sqref="Q81:Q82"/>
    </sheetView>
  </sheetViews>
  <sheetFormatPr defaultColWidth="8.88671875" defaultRowHeight="13.8" x14ac:dyDescent="0.25"/>
  <cols>
    <col min="1" max="1" width="1.109375" style="32" customWidth="1"/>
    <col min="2" max="2" width="17.109375" style="45" customWidth="1"/>
    <col min="3" max="15" width="17.6640625" style="46" customWidth="1"/>
    <col min="16" max="17" width="15.6640625" style="46" customWidth="1"/>
    <col min="18" max="30" width="17.6640625" style="32" customWidth="1"/>
    <col min="31" max="16384" width="8.88671875" style="32"/>
  </cols>
  <sheetData>
    <row r="1" spans="2:17" ht="22.95" customHeight="1" x14ac:dyDescent="0.3">
      <c r="B1" s="28" t="s">
        <v>35</v>
      </c>
      <c r="C1" s="6"/>
      <c r="D1" s="6"/>
      <c r="E1" s="6"/>
      <c r="F1" s="6"/>
      <c r="G1" s="33"/>
      <c r="H1" s="33"/>
      <c r="I1" s="33"/>
      <c r="J1" s="33"/>
      <c r="K1" s="33"/>
      <c r="L1" s="33"/>
      <c r="M1" s="33"/>
      <c r="N1" s="33"/>
      <c r="O1" s="33"/>
      <c r="P1" s="33"/>
      <c r="Q1" s="34"/>
    </row>
    <row r="2" spans="2:17" ht="17.399999999999999" x14ac:dyDescent="0.3">
      <c r="B2" s="29" t="s">
        <v>36</v>
      </c>
      <c r="C2" s="7"/>
      <c r="D2" s="7"/>
      <c r="E2" s="7"/>
      <c r="F2" s="7"/>
      <c r="G2" s="30"/>
      <c r="H2" s="30"/>
      <c r="I2" s="30"/>
      <c r="J2" s="30"/>
      <c r="K2" s="30"/>
      <c r="L2" s="30"/>
      <c r="M2" s="30"/>
      <c r="N2" s="30"/>
      <c r="O2" s="30"/>
      <c r="P2" s="30"/>
      <c r="Q2" s="31"/>
    </row>
    <row r="3" spans="2:17" x14ac:dyDescent="0.25">
      <c r="B3" s="35" t="s">
        <v>18</v>
      </c>
      <c r="C3" s="7"/>
      <c r="D3" s="7"/>
      <c r="E3" s="7"/>
      <c r="F3" s="7"/>
      <c r="G3" s="30"/>
      <c r="H3" s="30"/>
      <c r="I3" s="30"/>
      <c r="J3" s="30"/>
      <c r="K3" s="30"/>
      <c r="L3" s="30"/>
      <c r="M3" s="30"/>
      <c r="N3" s="30"/>
      <c r="O3" s="30"/>
      <c r="P3" s="30"/>
      <c r="Q3" s="31"/>
    </row>
    <row r="4" spans="2:17" x14ac:dyDescent="0.25">
      <c r="B4" s="8" t="s">
        <v>37</v>
      </c>
      <c r="C4" s="7"/>
      <c r="D4" s="7"/>
      <c r="E4" s="7"/>
      <c r="F4" s="7"/>
      <c r="G4" s="30"/>
      <c r="H4" s="30"/>
      <c r="I4" s="30"/>
      <c r="J4" s="30"/>
      <c r="K4" s="30"/>
      <c r="L4" s="30"/>
      <c r="M4" s="30"/>
      <c r="N4" s="30"/>
      <c r="O4" s="30"/>
      <c r="P4" s="30"/>
      <c r="Q4" s="31"/>
    </row>
    <row r="5" spans="2:17" x14ac:dyDescent="0.25">
      <c r="B5" s="8" t="s">
        <v>38</v>
      </c>
      <c r="C5" s="7"/>
      <c r="D5" s="7"/>
      <c r="E5" s="7"/>
      <c r="F5" s="7"/>
      <c r="G5" s="30"/>
      <c r="H5" s="30"/>
      <c r="I5" s="30"/>
      <c r="J5" s="30"/>
      <c r="K5" s="30"/>
      <c r="L5" s="30"/>
      <c r="M5" s="30"/>
      <c r="N5" s="30"/>
      <c r="O5" s="30"/>
      <c r="P5" s="30"/>
      <c r="Q5" s="31"/>
    </row>
    <row r="6" spans="2:17" x14ac:dyDescent="0.25">
      <c r="B6" s="9"/>
      <c r="C6" s="10"/>
      <c r="D6" s="10"/>
      <c r="E6" s="10"/>
      <c r="F6" s="10"/>
      <c r="G6" s="36"/>
      <c r="H6" s="36"/>
      <c r="I6" s="36"/>
      <c r="J6" s="36"/>
      <c r="K6" s="36"/>
      <c r="L6" s="36"/>
      <c r="M6" s="36"/>
      <c r="N6" s="36"/>
      <c r="O6" s="36"/>
      <c r="P6" s="36"/>
      <c r="Q6" s="37"/>
    </row>
    <row r="7" spans="2:17" s="38" customFormat="1" ht="100.95" customHeight="1" x14ac:dyDescent="0.3">
      <c r="B7" s="11" t="s">
        <v>39</v>
      </c>
      <c r="C7" s="27" t="s">
        <v>27</v>
      </c>
      <c r="D7" s="27" t="s">
        <v>28</v>
      </c>
      <c r="E7" s="27" t="s">
        <v>29</v>
      </c>
      <c r="F7" s="27" t="s">
        <v>30</v>
      </c>
      <c r="G7" s="27" t="s">
        <v>31</v>
      </c>
      <c r="H7" s="27" t="s">
        <v>23</v>
      </c>
      <c r="I7" s="27" t="s">
        <v>24</v>
      </c>
      <c r="J7" s="27" t="s">
        <v>25</v>
      </c>
      <c r="K7" s="27" t="s">
        <v>32</v>
      </c>
      <c r="L7" s="27" t="s">
        <v>26</v>
      </c>
      <c r="M7" s="27" t="s">
        <v>33</v>
      </c>
      <c r="N7" s="27" t="s">
        <v>34</v>
      </c>
      <c r="O7" s="15" t="s">
        <v>19</v>
      </c>
      <c r="P7" s="16" t="s">
        <v>20</v>
      </c>
      <c r="Q7" s="17" t="s">
        <v>21</v>
      </c>
    </row>
    <row r="8" spans="2:17" s="38" customFormat="1" ht="15.6" x14ac:dyDescent="0.3">
      <c r="B8" s="12" t="s">
        <v>22</v>
      </c>
      <c r="C8" s="13">
        <v>48.5</v>
      </c>
      <c r="D8" s="13">
        <v>1.4</v>
      </c>
      <c r="E8" s="13">
        <v>5.6</v>
      </c>
      <c r="F8" s="13">
        <v>14.1</v>
      </c>
      <c r="G8" s="13">
        <v>5.3</v>
      </c>
      <c r="H8" s="13">
        <v>2.6</v>
      </c>
      <c r="I8" s="13">
        <v>9.1</v>
      </c>
      <c r="J8" s="13">
        <v>2.2000000000000002</v>
      </c>
      <c r="K8" s="13">
        <v>1.5</v>
      </c>
      <c r="L8" s="13">
        <v>3.9</v>
      </c>
      <c r="M8" s="13">
        <v>0.5</v>
      </c>
      <c r="N8" s="14">
        <v>5.3</v>
      </c>
      <c r="O8" s="18">
        <f>SUM($C$8:$N$8)</f>
        <v>99.999999999999986</v>
      </c>
      <c r="P8" s="19"/>
      <c r="Q8" s="39"/>
    </row>
    <row r="9" spans="2:17" x14ac:dyDescent="0.25">
      <c r="B9" s="40" t="s">
        <v>40</v>
      </c>
      <c r="C9" s="41">
        <v>150</v>
      </c>
      <c r="D9" s="42">
        <v>123.4</v>
      </c>
      <c r="E9" s="42">
        <v>144.80000000000001</v>
      </c>
      <c r="F9" s="42">
        <v>134.4</v>
      </c>
      <c r="G9" s="42">
        <v>141.19999999999999</v>
      </c>
      <c r="H9" s="42">
        <v>171.4</v>
      </c>
      <c r="I9" s="42">
        <v>116</v>
      </c>
      <c r="J9" s="42">
        <v>107.8</v>
      </c>
      <c r="K9" s="42">
        <v>161.19999999999999</v>
      </c>
      <c r="L9" s="43">
        <v>117.2</v>
      </c>
      <c r="M9" s="43">
        <v>148.5</v>
      </c>
      <c r="N9" s="43">
        <v>132.4</v>
      </c>
      <c r="O9" s="44">
        <f t="shared" ref="O9:O15" si="0">SUMPRODUCT(C9:N9, $C$8:$N$8)/SUM($C$8:$N$8)</f>
        <v>141.15290000000002</v>
      </c>
      <c r="P9" s="44"/>
      <c r="Q9" s="39" t="e">
        <f>(O9-#REF!)/#REF!*100</f>
        <v>#REF!</v>
      </c>
    </row>
    <row r="10" spans="2:17" x14ac:dyDescent="0.25">
      <c r="B10" s="40" t="s">
        <v>41</v>
      </c>
      <c r="C10" s="41">
        <v>153.30000000000001</v>
      </c>
      <c r="D10" s="42">
        <v>125.9</v>
      </c>
      <c r="E10" s="42">
        <v>149.80000000000001</v>
      </c>
      <c r="F10" s="42">
        <v>136.30000000000001</v>
      </c>
      <c r="G10" s="42">
        <v>144.5</v>
      </c>
      <c r="H10" s="42">
        <v>177.2</v>
      </c>
      <c r="I10" s="42">
        <v>117.1</v>
      </c>
      <c r="J10" s="42">
        <v>108.3</v>
      </c>
      <c r="K10" s="42">
        <v>163.6</v>
      </c>
      <c r="L10" s="43">
        <v>118.3</v>
      </c>
      <c r="M10" s="43">
        <v>150.30000000000001</v>
      </c>
      <c r="N10" s="43">
        <v>134.19999999999999</v>
      </c>
      <c r="O10" s="44">
        <f t="shared" si="0"/>
        <v>143.95640000000003</v>
      </c>
      <c r="P10" s="44">
        <f>(O10-O9)/O9*100</f>
        <v>1.9861441033092577</v>
      </c>
      <c r="Q10" s="39" t="e">
        <f>(O10-#REF!)/#REF!*100</f>
        <v>#REF!</v>
      </c>
    </row>
    <row r="11" spans="2:17" x14ac:dyDescent="0.25">
      <c r="B11" s="40" t="s">
        <v>42</v>
      </c>
      <c r="C11" s="41">
        <v>157.19999999999999</v>
      </c>
      <c r="D11" s="42">
        <v>128.5</v>
      </c>
      <c r="E11" s="42">
        <v>153</v>
      </c>
      <c r="F11" s="42">
        <v>139.5</v>
      </c>
      <c r="G11" s="42">
        <v>147.9</v>
      </c>
      <c r="H11" s="42">
        <v>184.7</v>
      </c>
      <c r="I11" s="42">
        <v>118.3</v>
      </c>
      <c r="J11" s="42">
        <v>108.9</v>
      </c>
      <c r="K11" s="42">
        <v>166.9</v>
      </c>
      <c r="L11" s="43">
        <v>119.1</v>
      </c>
      <c r="M11" s="43">
        <v>154.1</v>
      </c>
      <c r="N11" s="43">
        <v>135.80000000000001</v>
      </c>
      <c r="O11" s="44">
        <f t="shared" si="0"/>
        <v>147.19680000000002</v>
      </c>
      <c r="P11" s="44">
        <f t="shared" ref="P11:P74" si="1">(O11-O10)/O10*100</f>
        <v>2.2509593182380176</v>
      </c>
      <c r="Q11" s="39" t="e">
        <f>(O11-#REF!)/#REF!*100</f>
        <v>#REF!</v>
      </c>
    </row>
    <row r="12" spans="2:17" x14ac:dyDescent="0.25">
      <c r="B12" s="40" t="s">
        <v>43</v>
      </c>
      <c r="C12" s="41" t="s">
        <v>114</v>
      </c>
      <c r="D12" s="41" t="s">
        <v>114</v>
      </c>
      <c r="E12" s="41" t="s">
        <v>114</v>
      </c>
      <c r="F12" s="41" t="s">
        <v>114</v>
      </c>
      <c r="G12" s="41" t="s">
        <v>114</v>
      </c>
      <c r="H12" s="41" t="s">
        <v>114</v>
      </c>
      <c r="I12" s="41" t="s">
        <v>114</v>
      </c>
      <c r="J12" s="41" t="s">
        <v>114</v>
      </c>
      <c r="K12" s="41" t="s">
        <v>114</v>
      </c>
      <c r="L12" s="41" t="s">
        <v>114</v>
      </c>
      <c r="M12" s="41" t="s">
        <v>114</v>
      </c>
      <c r="N12" s="41" t="s">
        <v>114</v>
      </c>
      <c r="O12" s="41" t="s">
        <v>114</v>
      </c>
      <c r="P12" s="44"/>
      <c r="Q12" s="41" t="s">
        <v>114</v>
      </c>
    </row>
    <row r="13" spans="2:17" x14ac:dyDescent="0.25">
      <c r="B13" s="40" t="s">
        <v>44</v>
      </c>
      <c r="C13" s="41">
        <v>167.6</v>
      </c>
      <c r="D13" s="42">
        <v>133.5</v>
      </c>
      <c r="E13" s="42">
        <v>161.30000000000001</v>
      </c>
      <c r="F13" s="42">
        <v>145.69999999999999</v>
      </c>
      <c r="G13" s="42">
        <v>153.80000000000001</v>
      </c>
      <c r="H13" s="42">
        <v>194.9</v>
      </c>
      <c r="I13" s="42">
        <v>120.8</v>
      </c>
      <c r="J13" s="42">
        <v>110.6</v>
      </c>
      <c r="K13" s="42">
        <v>172</v>
      </c>
      <c r="L13" s="43">
        <v>122.4</v>
      </c>
      <c r="M13" s="43">
        <v>166</v>
      </c>
      <c r="N13" s="43">
        <v>145.80000000000001</v>
      </c>
      <c r="O13" s="44">
        <f t="shared" si="0"/>
        <v>155.28730000000004</v>
      </c>
      <c r="P13" s="44"/>
      <c r="Q13" s="39" t="e">
        <f>(O13-#REF!)/#REF!*100</f>
        <v>#REF!</v>
      </c>
    </row>
    <row r="14" spans="2:17" x14ac:dyDescent="0.25">
      <c r="B14" s="40" t="s">
        <v>45</v>
      </c>
      <c r="C14" s="41">
        <v>174.5</v>
      </c>
      <c r="D14" s="42">
        <v>137.4</v>
      </c>
      <c r="E14" s="42">
        <v>168.6</v>
      </c>
      <c r="F14" s="42">
        <v>147.4</v>
      </c>
      <c r="G14" s="42">
        <v>159.19999999999999</v>
      </c>
      <c r="H14" s="42">
        <v>203.9</v>
      </c>
      <c r="I14" s="42">
        <v>122.3</v>
      </c>
      <c r="J14" s="42">
        <v>111.7</v>
      </c>
      <c r="K14" s="42">
        <v>174.9</v>
      </c>
      <c r="L14" s="43">
        <v>122.5</v>
      </c>
      <c r="M14" s="43">
        <v>175.6</v>
      </c>
      <c r="N14" s="43">
        <v>151.5</v>
      </c>
      <c r="O14" s="44">
        <f t="shared" si="0"/>
        <v>160.41530000000003</v>
      </c>
      <c r="P14" s="44">
        <f t="shared" si="1"/>
        <v>3.3022661866102281</v>
      </c>
      <c r="Q14" s="39" t="e">
        <f>(O14-#REF!)/#REF!*100</f>
        <v>#REF!</v>
      </c>
    </row>
    <row r="15" spans="2:17" x14ac:dyDescent="0.25">
      <c r="B15" s="40" t="s">
        <v>46</v>
      </c>
      <c r="C15" s="41">
        <v>172.8</v>
      </c>
      <c r="D15" s="42">
        <v>136</v>
      </c>
      <c r="E15" s="42">
        <v>168.7</v>
      </c>
      <c r="F15" s="42">
        <v>148.6</v>
      </c>
      <c r="G15" s="42">
        <v>157.80000000000001</v>
      </c>
      <c r="H15" s="42">
        <v>203</v>
      </c>
      <c r="I15" s="42">
        <v>122.4</v>
      </c>
      <c r="J15" s="42">
        <v>111.4</v>
      </c>
      <c r="K15" s="42">
        <v>172.3</v>
      </c>
      <c r="L15" s="43">
        <v>123.7</v>
      </c>
      <c r="M15" s="43">
        <v>175.7</v>
      </c>
      <c r="N15" s="43">
        <v>150.9</v>
      </c>
      <c r="O15" s="44">
        <f t="shared" si="0"/>
        <v>159.62740000000005</v>
      </c>
      <c r="P15" s="44">
        <f t="shared" si="1"/>
        <v>-0.49116262600885269</v>
      </c>
      <c r="Q15" s="39" t="e">
        <f>(O15-#REF!)/#REF!*100</f>
        <v>#REF!</v>
      </c>
    </row>
    <row r="16" spans="2:17" x14ac:dyDescent="0.25">
      <c r="B16" s="40" t="s">
        <v>47</v>
      </c>
      <c r="C16" s="41">
        <v>171.1</v>
      </c>
      <c r="D16" s="42">
        <v>133.4</v>
      </c>
      <c r="E16" s="42">
        <v>165.9</v>
      </c>
      <c r="F16" s="42">
        <v>146.80000000000001</v>
      </c>
      <c r="G16" s="42">
        <v>154.6</v>
      </c>
      <c r="H16" s="42">
        <v>200.7</v>
      </c>
      <c r="I16" s="42">
        <v>120.9</v>
      </c>
      <c r="J16" s="42">
        <v>110</v>
      </c>
      <c r="K16" s="42">
        <v>169.8</v>
      </c>
      <c r="L16" s="43">
        <v>123.7</v>
      </c>
      <c r="M16" s="43">
        <v>171.3</v>
      </c>
      <c r="N16" s="43">
        <v>147.4</v>
      </c>
      <c r="O16" s="44">
        <f t="shared" ref="O16:O77" si="2">SUMPRODUCT(C16:N16, $C$8:$N$8)/SUM($C$8:$N$8)</f>
        <v>157.71420000000003</v>
      </c>
      <c r="P16" s="44">
        <f t="shared" si="1"/>
        <v>-1.1985411025926733</v>
      </c>
      <c r="Q16" s="39" t="e">
        <f>(O16-#REF!)/#REF!*100</f>
        <v>#REF!</v>
      </c>
    </row>
    <row r="17" spans="2:17" x14ac:dyDescent="0.25">
      <c r="B17" s="40" t="s">
        <v>48</v>
      </c>
      <c r="C17" s="41">
        <v>171.6</v>
      </c>
      <c r="D17" s="42">
        <v>133.5</v>
      </c>
      <c r="E17" s="42">
        <v>166.6</v>
      </c>
      <c r="F17" s="42">
        <v>147.80000000000001</v>
      </c>
      <c r="G17" s="42">
        <v>155.69999999999999</v>
      </c>
      <c r="H17" s="42">
        <v>202.4</v>
      </c>
      <c r="I17" s="42">
        <v>121.2</v>
      </c>
      <c r="J17" s="42">
        <v>110.4</v>
      </c>
      <c r="K17" s="42">
        <v>172.6</v>
      </c>
      <c r="L17" s="43">
        <v>127.9</v>
      </c>
      <c r="M17" s="43">
        <v>175.3</v>
      </c>
      <c r="N17" s="43">
        <v>148.69999999999999</v>
      </c>
      <c r="O17" s="44">
        <f t="shared" si="2"/>
        <v>158.57159999999999</v>
      </c>
      <c r="P17" s="44">
        <f t="shared" si="1"/>
        <v>0.54364159980518911</v>
      </c>
      <c r="Q17" s="39" t="e">
        <f>(O17-#REF!)/#REF!*100</f>
        <v>#REF!</v>
      </c>
    </row>
    <row r="18" spans="2:17" x14ac:dyDescent="0.25">
      <c r="B18" s="40" t="s">
        <v>49</v>
      </c>
      <c r="C18" s="41">
        <v>173.9</v>
      </c>
      <c r="D18" s="42">
        <v>133.5</v>
      </c>
      <c r="E18" s="42">
        <v>167.2</v>
      </c>
      <c r="F18" s="42">
        <v>148.80000000000001</v>
      </c>
      <c r="G18" s="42">
        <v>157.19999999999999</v>
      </c>
      <c r="H18" s="42">
        <v>206.4</v>
      </c>
      <c r="I18" s="42">
        <v>121.5</v>
      </c>
      <c r="J18" s="42">
        <v>110.4</v>
      </c>
      <c r="K18" s="42">
        <v>173.4</v>
      </c>
      <c r="L18" s="43">
        <v>128.69999999999999</v>
      </c>
      <c r="M18" s="43">
        <v>175.8</v>
      </c>
      <c r="N18" s="43">
        <v>148.80000000000001</v>
      </c>
      <c r="O18" s="44">
        <f t="shared" si="2"/>
        <v>160.12349999999998</v>
      </c>
      <c r="P18" s="44">
        <f t="shared" si="1"/>
        <v>0.97867461764905517</v>
      </c>
      <c r="Q18" s="39" t="e">
        <f>(O18-#REF!)/#REF!*100</f>
        <v>#REF!</v>
      </c>
    </row>
    <row r="19" spans="2:17" x14ac:dyDescent="0.25">
      <c r="B19" s="40" t="s">
        <v>50</v>
      </c>
      <c r="C19" s="41">
        <v>176.3</v>
      </c>
      <c r="D19" s="42">
        <v>133.80000000000001</v>
      </c>
      <c r="E19" s="42">
        <v>169.1</v>
      </c>
      <c r="F19" s="42">
        <v>150.30000000000001</v>
      </c>
      <c r="G19" s="42">
        <v>159.1</v>
      </c>
      <c r="H19" s="42">
        <v>210</v>
      </c>
      <c r="I19" s="42">
        <v>122</v>
      </c>
      <c r="J19" s="42">
        <v>110.6</v>
      </c>
      <c r="K19" s="42">
        <v>175.3</v>
      </c>
      <c r="L19" s="43">
        <v>128.69999999999999</v>
      </c>
      <c r="M19" s="43">
        <v>175.8</v>
      </c>
      <c r="N19" s="43">
        <v>150.80000000000001</v>
      </c>
      <c r="O19" s="44">
        <f t="shared" si="2"/>
        <v>161.98830000000001</v>
      </c>
      <c r="P19" s="44">
        <f t="shared" si="1"/>
        <v>1.1646010735463759</v>
      </c>
      <c r="Q19" s="39" t="e">
        <f>(O19-#REF!)/#REF!*100</f>
        <v>#REF!</v>
      </c>
    </row>
    <row r="20" spans="2:17" x14ac:dyDescent="0.25">
      <c r="B20" s="40" t="s">
        <v>51</v>
      </c>
      <c r="C20" s="41">
        <v>178.7</v>
      </c>
      <c r="D20" s="42">
        <v>133.9</v>
      </c>
      <c r="E20" s="42">
        <v>170.9</v>
      </c>
      <c r="F20" s="42">
        <v>151.80000000000001</v>
      </c>
      <c r="G20" s="42">
        <v>160.80000000000001</v>
      </c>
      <c r="H20" s="42">
        <v>213</v>
      </c>
      <c r="I20" s="42">
        <v>122.4</v>
      </c>
      <c r="J20" s="42">
        <v>110.8</v>
      </c>
      <c r="K20" s="42">
        <v>177</v>
      </c>
      <c r="L20" s="43">
        <v>128.69999999999999</v>
      </c>
      <c r="M20" s="43">
        <v>175.8</v>
      </c>
      <c r="N20" s="43">
        <v>152</v>
      </c>
      <c r="O20" s="44">
        <f t="shared" si="2"/>
        <v>163.76400000000001</v>
      </c>
      <c r="P20" s="44">
        <f t="shared" si="1"/>
        <v>1.0961902804091408</v>
      </c>
      <c r="Q20" s="39" t="e">
        <f>(O20-#REF!)/#REF!*100</f>
        <v>#REF!</v>
      </c>
    </row>
    <row r="21" spans="2:17" x14ac:dyDescent="0.25">
      <c r="B21" s="40" t="s">
        <v>52</v>
      </c>
      <c r="C21" s="41">
        <v>181.1</v>
      </c>
      <c r="D21" s="42">
        <v>134</v>
      </c>
      <c r="E21" s="42">
        <v>172.8</v>
      </c>
      <c r="F21" s="42">
        <v>153.1</v>
      </c>
      <c r="G21" s="42">
        <v>162.6</v>
      </c>
      <c r="H21" s="42">
        <v>216</v>
      </c>
      <c r="I21" s="42">
        <v>122.8</v>
      </c>
      <c r="J21" s="42">
        <v>110.9</v>
      </c>
      <c r="K21" s="42">
        <v>177.4</v>
      </c>
      <c r="L21" s="43">
        <v>128.69999999999999</v>
      </c>
      <c r="M21" s="43">
        <v>175.8</v>
      </c>
      <c r="N21" s="43">
        <v>153.1</v>
      </c>
      <c r="O21" s="44">
        <f t="shared" si="2"/>
        <v>165.49540000000005</v>
      </c>
      <c r="P21" s="44">
        <f t="shared" si="1"/>
        <v>1.0572531203439315</v>
      </c>
      <c r="Q21" s="39">
        <f t="shared" ref="Q21:Q46" si="3">(O21-O9)/O9*100</f>
        <v>17.245483443839994</v>
      </c>
    </row>
    <row r="22" spans="2:17" x14ac:dyDescent="0.25">
      <c r="B22" s="40" t="s">
        <v>53</v>
      </c>
      <c r="C22" s="41">
        <v>182.8</v>
      </c>
      <c r="D22" s="42">
        <v>134.19999999999999</v>
      </c>
      <c r="E22" s="42">
        <v>175.1</v>
      </c>
      <c r="F22" s="42">
        <v>153.6</v>
      </c>
      <c r="G22" s="42">
        <v>164.5</v>
      </c>
      <c r="H22" s="42">
        <v>222.4</v>
      </c>
      <c r="I22" s="42">
        <v>123.2</v>
      </c>
      <c r="J22" s="42">
        <v>111.3</v>
      </c>
      <c r="K22" s="42">
        <v>180.3</v>
      </c>
      <c r="L22" s="43">
        <v>130</v>
      </c>
      <c r="M22" s="43">
        <v>175.8</v>
      </c>
      <c r="N22" s="43">
        <v>155.5</v>
      </c>
      <c r="O22" s="44">
        <f t="shared" si="2"/>
        <v>167.05570000000003</v>
      </c>
      <c r="P22" s="44">
        <f t="shared" si="1"/>
        <v>0.94280566106368113</v>
      </c>
      <c r="Q22" s="39">
        <f t="shared" si="3"/>
        <v>16.046038939567811</v>
      </c>
    </row>
    <row r="23" spans="2:17" x14ac:dyDescent="0.25">
      <c r="B23" s="40" t="s">
        <v>54</v>
      </c>
      <c r="C23" s="41">
        <v>184.7</v>
      </c>
      <c r="D23" s="42">
        <v>134.69999999999999</v>
      </c>
      <c r="E23" s="42">
        <v>177.8</v>
      </c>
      <c r="F23" s="42">
        <v>155.30000000000001</v>
      </c>
      <c r="G23" s="42">
        <v>166.8</v>
      </c>
      <c r="H23" s="42">
        <v>227.1</v>
      </c>
      <c r="I23" s="42">
        <v>123.4</v>
      </c>
      <c r="J23" s="42">
        <v>111.6</v>
      </c>
      <c r="K23" s="42">
        <v>181.3</v>
      </c>
      <c r="L23" s="43">
        <v>130</v>
      </c>
      <c r="M23" s="43">
        <v>176.1</v>
      </c>
      <c r="N23" s="43">
        <v>157.5</v>
      </c>
      <c r="O23" s="44">
        <f t="shared" si="2"/>
        <v>168.76650000000004</v>
      </c>
      <c r="P23" s="44">
        <f t="shared" si="1"/>
        <v>1.0240895701254167</v>
      </c>
      <c r="Q23" s="39">
        <f t="shared" si="3"/>
        <v>14.653647361899177</v>
      </c>
    </row>
    <row r="24" spans="2:17" x14ac:dyDescent="0.25">
      <c r="B24" s="40" t="s">
        <v>55</v>
      </c>
      <c r="C24" s="41">
        <v>187.3</v>
      </c>
      <c r="D24" s="42">
        <v>135.4</v>
      </c>
      <c r="E24" s="42">
        <v>181.1</v>
      </c>
      <c r="F24" s="42">
        <v>156.1</v>
      </c>
      <c r="G24" s="42">
        <v>169.7</v>
      </c>
      <c r="H24" s="42">
        <v>232.6</v>
      </c>
      <c r="I24" s="42">
        <v>123.8</v>
      </c>
      <c r="J24" s="42">
        <v>112.1</v>
      </c>
      <c r="K24" s="42">
        <v>182.6</v>
      </c>
      <c r="L24" s="43">
        <v>130</v>
      </c>
      <c r="M24" s="43">
        <v>184.8</v>
      </c>
      <c r="N24" s="43">
        <v>160.1</v>
      </c>
      <c r="O24" s="44">
        <f t="shared" si="2"/>
        <v>170.87980000000002</v>
      </c>
      <c r="P24" s="44">
        <f t="shared" si="1"/>
        <v>1.2522034882515076</v>
      </c>
      <c r="Q24" s="39" t="e">
        <f t="shared" si="3"/>
        <v>#VALUE!</v>
      </c>
    </row>
    <row r="25" spans="2:17" x14ac:dyDescent="0.25">
      <c r="B25" s="40" t="s">
        <v>56</v>
      </c>
      <c r="C25" s="41">
        <v>191.7</v>
      </c>
      <c r="D25" s="42">
        <v>136.19999999999999</v>
      </c>
      <c r="E25" s="42">
        <v>185.3</v>
      </c>
      <c r="F25" s="42">
        <v>158.4</v>
      </c>
      <c r="G25" s="42">
        <v>173.5</v>
      </c>
      <c r="H25" s="42">
        <v>238.9</v>
      </c>
      <c r="I25" s="42">
        <v>124.6</v>
      </c>
      <c r="J25" s="42">
        <v>113.1</v>
      </c>
      <c r="K25" s="42">
        <v>183.6</v>
      </c>
      <c r="L25" s="43">
        <v>130</v>
      </c>
      <c r="M25" s="43">
        <v>195.1</v>
      </c>
      <c r="N25" s="43">
        <v>164.1</v>
      </c>
      <c r="O25" s="44">
        <f t="shared" si="2"/>
        <v>174.32299999999998</v>
      </c>
      <c r="P25" s="44">
        <f t="shared" si="1"/>
        <v>2.0149836317692094</v>
      </c>
      <c r="Q25" s="39">
        <f t="shared" si="3"/>
        <v>12.258375282460271</v>
      </c>
    </row>
    <row r="26" spans="2:17" x14ac:dyDescent="0.25">
      <c r="B26" s="40" t="s">
        <v>57</v>
      </c>
      <c r="C26" s="41">
        <v>195.6</v>
      </c>
      <c r="D26" s="42">
        <v>137.30000000000001</v>
      </c>
      <c r="E26" s="42">
        <v>189.9</v>
      </c>
      <c r="F26" s="42">
        <v>162.80000000000001</v>
      </c>
      <c r="G26" s="42">
        <v>178.4</v>
      </c>
      <c r="H26" s="42">
        <v>244.2</v>
      </c>
      <c r="I26" s="42">
        <v>125.5</v>
      </c>
      <c r="J26" s="42">
        <v>114.1</v>
      </c>
      <c r="K26" s="42">
        <v>184.5</v>
      </c>
      <c r="L26" s="43">
        <v>130</v>
      </c>
      <c r="M26" s="43">
        <v>206.4</v>
      </c>
      <c r="N26" s="43">
        <v>169.1</v>
      </c>
      <c r="O26" s="44">
        <f t="shared" si="2"/>
        <v>177.94430000000003</v>
      </c>
      <c r="P26" s="44">
        <f t="shared" si="1"/>
        <v>2.0773506651446154</v>
      </c>
      <c r="Q26" s="39">
        <f t="shared" si="3"/>
        <v>10.927261925763935</v>
      </c>
    </row>
    <row r="27" spans="2:17" x14ac:dyDescent="0.25">
      <c r="B27" s="40" t="s">
        <v>58</v>
      </c>
      <c r="C27" s="41">
        <v>198.2</v>
      </c>
      <c r="D27" s="42">
        <v>138.6</v>
      </c>
      <c r="E27" s="42">
        <v>191.6</v>
      </c>
      <c r="F27" s="42">
        <v>166</v>
      </c>
      <c r="G27" s="42">
        <v>180.2</v>
      </c>
      <c r="H27" s="42">
        <v>249.6</v>
      </c>
      <c r="I27" s="42">
        <v>125.8</v>
      </c>
      <c r="J27" s="42">
        <v>114.1</v>
      </c>
      <c r="K27" s="42">
        <v>190</v>
      </c>
      <c r="L27" s="43">
        <v>136.5</v>
      </c>
      <c r="M27" s="43">
        <v>211.9</v>
      </c>
      <c r="N27" s="43">
        <v>171.6</v>
      </c>
      <c r="O27" s="44">
        <f t="shared" si="2"/>
        <v>180.52900000000005</v>
      </c>
      <c r="P27" s="44">
        <f t="shared" si="1"/>
        <v>1.4525331803266675</v>
      </c>
      <c r="Q27" s="39">
        <f t="shared" si="3"/>
        <v>13.093992635349567</v>
      </c>
    </row>
    <row r="28" spans="2:17" x14ac:dyDescent="0.25">
      <c r="B28" s="40" t="s">
        <v>59</v>
      </c>
      <c r="C28" s="41">
        <v>209.9</v>
      </c>
      <c r="D28" s="42">
        <v>144.4</v>
      </c>
      <c r="E28" s="42">
        <v>199.4</v>
      </c>
      <c r="F28" s="42">
        <v>171.7</v>
      </c>
      <c r="G28" s="42">
        <v>187.3</v>
      </c>
      <c r="H28" s="42">
        <v>255.4</v>
      </c>
      <c r="I28" s="42">
        <v>127.2</v>
      </c>
      <c r="J28" s="42">
        <v>115</v>
      </c>
      <c r="K28" s="42">
        <v>195.3</v>
      </c>
      <c r="L28" s="43">
        <v>139.6</v>
      </c>
      <c r="M28" s="43">
        <v>217.9</v>
      </c>
      <c r="N28" s="43">
        <v>178.4</v>
      </c>
      <c r="O28" s="44">
        <f t="shared" si="2"/>
        <v>188.7903</v>
      </c>
      <c r="P28" s="44">
        <f t="shared" si="1"/>
        <v>4.5761622786366436</v>
      </c>
      <c r="Q28" s="39">
        <f t="shared" si="3"/>
        <v>19.704059621771506</v>
      </c>
    </row>
    <row r="29" spans="2:17" x14ac:dyDescent="0.25">
      <c r="B29" s="40" t="s">
        <v>60</v>
      </c>
      <c r="C29" s="41">
        <v>222.3</v>
      </c>
      <c r="D29" s="42">
        <v>150.30000000000001</v>
      </c>
      <c r="E29" s="42">
        <v>207.4</v>
      </c>
      <c r="F29" s="42">
        <v>179.2</v>
      </c>
      <c r="G29" s="42">
        <v>195.4</v>
      </c>
      <c r="H29" s="42">
        <v>260.10000000000002</v>
      </c>
      <c r="I29" s="42">
        <v>128.69999999999999</v>
      </c>
      <c r="J29" s="42">
        <v>115.5</v>
      </c>
      <c r="K29" s="42">
        <v>197.9</v>
      </c>
      <c r="L29" s="43">
        <v>140.30000000000001</v>
      </c>
      <c r="M29" s="43">
        <v>227.4</v>
      </c>
      <c r="N29" s="43">
        <v>185.7</v>
      </c>
      <c r="O29" s="44">
        <f t="shared" si="2"/>
        <v>197.59209999999999</v>
      </c>
      <c r="P29" s="44">
        <f t="shared" si="1"/>
        <v>4.6622098698926724</v>
      </c>
      <c r="Q29" s="39">
        <f t="shared" si="3"/>
        <v>24.607495919824231</v>
      </c>
    </row>
    <row r="30" spans="2:17" x14ac:dyDescent="0.25">
      <c r="B30" s="40" t="s">
        <v>61</v>
      </c>
      <c r="C30" s="41">
        <v>219.6</v>
      </c>
      <c r="D30" s="42">
        <v>149.80000000000001</v>
      </c>
      <c r="E30" s="42">
        <v>210.3</v>
      </c>
      <c r="F30" s="42">
        <v>188.4</v>
      </c>
      <c r="G30" s="42">
        <v>194.7</v>
      </c>
      <c r="H30" s="42">
        <v>261.5</v>
      </c>
      <c r="I30" s="42">
        <v>149.4</v>
      </c>
      <c r="J30" s="42">
        <v>115.5</v>
      </c>
      <c r="K30" s="42">
        <v>198.1</v>
      </c>
      <c r="L30" s="43">
        <v>140.30000000000001</v>
      </c>
      <c r="M30" s="43">
        <v>227.4</v>
      </c>
      <c r="N30" s="43">
        <v>185.6</v>
      </c>
      <c r="O30" s="44">
        <f t="shared" si="2"/>
        <v>199.61590000000004</v>
      </c>
      <c r="P30" s="44">
        <f t="shared" si="1"/>
        <v>1.0242312319166866</v>
      </c>
      <c r="Q30" s="39">
        <f t="shared" si="3"/>
        <v>24.663712696762229</v>
      </c>
    </row>
    <row r="31" spans="2:17" x14ac:dyDescent="0.25">
      <c r="B31" s="40" t="s">
        <v>62</v>
      </c>
      <c r="C31" s="41">
        <v>221.3</v>
      </c>
      <c r="D31" s="42">
        <v>149.80000000000001</v>
      </c>
      <c r="E31" s="42">
        <v>210.9</v>
      </c>
      <c r="F31" s="42">
        <v>189.4</v>
      </c>
      <c r="G31" s="42">
        <v>195.3</v>
      </c>
      <c r="H31" s="42">
        <v>263.5</v>
      </c>
      <c r="I31" s="42">
        <v>149.9</v>
      </c>
      <c r="J31" s="42">
        <v>115.7</v>
      </c>
      <c r="K31" s="42">
        <v>199.7</v>
      </c>
      <c r="L31" s="43">
        <v>140.30000000000001</v>
      </c>
      <c r="M31" s="43">
        <v>227.4</v>
      </c>
      <c r="N31" s="43">
        <v>187.3</v>
      </c>
      <c r="O31" s="44">
        <f t="shared" si="2"/>
        <v>200.86280000000002</v>
      </c>
      <c r="P31" s="44">
        <f t="shared" si="1"/>
        <v>0.6246496396329061</v>
      </c>
      <c r="Q31" s="39">
        <f t="shared" si="3"/>
        <v>23.998338151582558</v>
      </c>
    </row>
    <row r="32" spans="2:17" x14ac:dyDescent="0.25">
      <c r="B32" s="40" t="s">
        <v>63</v>
      </c>
      <c r="C32" s="41">
        <v>225</v>
      </c>
      <c r="D32" s="42">
        <v>149.9</v>
      </c>
      <c r="E32" s="42">
        <v>216.4</v>
      </c>
      <c r="F32" s="42">
        <v>195.2</v>
      </c>
      <c r="G32" s="42">
        <v>198</v>
      </c>
      <c r="H32" s="42">
        <v>266.60000000000002</v>
      </c>
      <c r="I32" s="42">
        <v>159.30000000000001</v>
      </c>
      <c r="J32" s="42">
        <v>116</v>
      </c>
      <c r="K32" s="42">
        <v>201.4</v>
      </c>
      <c r="L32" s="43">
        <v>140.30000000000001</v>
      </c>
      <c r="M32" s="43">
        <v>230.4</v>
      </c>
      <c r="N32" s="43">
        <v>189</v>
      </c>
      <c r="O32" s="44">
        <f t="shared" si="2"/>
        <v>205.00080000000005</v>
      </c>
      <c r="P32" s="44">
        <f t="shared" si="1"/>
        <v>2.0601126739247055</v>
      </c>
      <c r="Q32" s="39">
        <f t="shared" si="3"/>
        <v>25.180625778559417</v>
      </c>
    </row>
    <row r="33" spans="2:17" x14ac:dyDescent="0.25">
      <c r="B33" s="40" t="s">
        <v>64</v>
      </c>
      <c r="C33" s="41">
        <v>229.3</v>
      </c>
      <c r="D33" s="42">
        <v>151.69999999999999</v>
      </c>
      <c r="E33" s="42">
        <v>221.4</v>
      </c>
      <c r="F33" s="42">
        <v>196.8</v>
      </c>
      <c r="G33" s="42">
        <v>202.2</v>
      </c>
      <c r="H33" s="42">
        <v>272.39999999999998</v>
      </c>
      <c r="I33" s="42">
        <v>160.30000000000001</v>
      </c>
      <c r="J33" s="42">
        <v>117.1</v>
      </c>
      <c r="K33" s="42">
        <v>203.9</v>
      </c>
      <c r="L33" s="43">
        <v>140.30000000000001</v>
      </c>
      <c r="M33" s="43">
        <v>233.2</v>
      </c>
      <c r="N33" s="43">
        <v>192.5</v>
      </c>
      <c r="O33" s="44">
        <f t="shared" si="2"/>
        <v>208.34270000000001</v>
      </c>
      <c r="P33" s="44">
        <f t="shared" si="1"/>
        <v>1.6301887602389611</v>
      </c>
      <c r="Q33" s="39">
        <f t="shared" si="3"/>
        <v>25.890326861048674</v>
      </c>
    </row>
    <row r="34" spans="2:17" x14ac:dyDescent="0.25">
      <c r="B34" s="40" t="s">
        <v>65</v>
      </c>
      <c r="C34" s="41">
        <v>233.5</v>
      </c>
      <c r="D34" s="42">
        <v>153.6</v>
      </c>
      <c r="E34" s="42">
        <v>226.7</v>
      </c>
      <c r="F34" s="42">
        <v>198.4</v>
      </c>
      <c r="G34" s="42">
        <v>206.7</v>
      </c>
      <c r="H34" s="42">
        <v>278.5</v>
      </c>
      <c r="I34" s="42">
        <v>161.30000000000001</v>
      </c>
      <c r="J34" s="42">
        <v>118.2</v>
      </c>
      <c r="K34" s="42">
        <v>206.4</v>
      </c>
      <c r="L34" s="43">
        <v>140.30000000000001</v>
      </c>
      <c r="M34" s="43">
        <v>236</v>
      </c>
      <c r="N34" s="43">
        <v>196.1</v>
      </c>
      <c r="O34" s="44">
        <f t="shared" si="2"/>
        <v>211.68330000000006</v>
      </c>
      <c r="P34" s="44">
        <f t="shared" si="1"/>
        <v>1.6034159104206924</v>
      </c>
      <c r="Q34" s="39">
        <f t="shared" si="3"/>
        <v>26.714203705710144</v>
      </c>
    </row>
    <row r="35" spans="2:17" x14ac:dyDescent="0.25">
      <c r="B35" s="40" t="s">
        <v>66</v>
      </c>
      <c r="C35" s="41">
        <v>238.5</v>
      </c>
      <c r="D35" s="42">
        <v>155.9</v>
      </c>
      <c r="E35" s="42">
        <v>232.6</v>
      </c>
      <c r="F35" s="42">
        <v>200.5</v>
      </c>
      <c r="G35" s="42">
        <v>211.8</v>
      </c>
      <c r="H35" s="42">
        <v>285.3</v>
      </c>
      <c r="I35" s="42">
        <v>162.69999999999999</v>
      </c>
      <c r="J35" s="42">
        <v>119.7</v>
      </c>
      <c r="K35" s="42">
        <v>209.3</v>
      </c>
      <c r="L35" s="43">
        <v>140.30000000000001</v>
      </c>
      <c r="M35" s="43">
        <v>240.5</v>
      </c>
      <c r="N35" s="43">
        <v>200.3</v>
      </c>
      <c r="O35" s="44">
        <f t="shared" si="2"/>
        <v>215.66310000000004</v>
      </c>
      <c r="P35" s="44">
        <f t="shared" si="1"/>
        <v>1.8800727312924457</v>
      </c>
      <c r="Q35" s="39">
        <f t="shared" si="3"/>
        <v>27.787860742505178</v>
      </c>
    </row>
    <row r="36" spans="2:17" x14ac:dyDescent="0.25">
      <c r="B36" s="40" t="s">
        <v>67</v>
      </c>
      <c r="C36" s="41">
        <v>244.8</v>
      </c>
      <c r="D36" s="42">
        <v>158.6</v>
      </c>
      <c r="E36" s="42">
        <v>239.1</v>
      </c>
      <c r="F36" s="42">
        <v>202.9</v>
      </c>
      <c r="G36" s="42">
        <v>217.4</v>
      </c>
      <c r="H36" s="42">
        <v>292.89999999999998</v>
      </c>
      <c r="I36" s="42">
        <v>164.3</v>
      </c>
      <c r="J36" s="42">
        <v>121.4</v>
      </c>
      <c r="K36" s="42">
        <v>213</v>
      </c>
      <c r="L36" s="43">
        <v>140.30000000000001</v>
      </c>
      <c r="M36" s="43">
        <v>245.9</v>
      </c>
      <c r="N36" s="43">
        <v>205</v>
      </c>
      <c r="O36" s="44">
        <f t="shared" si="2"/>
        <v>220.46780000000007</v>
      </c>
      <c r="P36" s="44">
        <f t="shared" si="1"/>
        <v>2.2278730111920044</v>
      </c>
      <c r="Q36" s="39">
        <f t="shared" si="3"/>
        <v>29.019228721007423</v>
      </c>
    </row>
    <row r="37" spans="2:17" x14ac:dyDescent="0.25">
      <c r="B37" s="40" t="s">
        <v>68</v>
      </c>
      <c r="C37" s="41">
        <v>254.4</v>
      </c>
      <c r="D37" s="42">
        <v>162.6</v>
      </c>
      <c r="E37" s="42">
        <v>247.5</v>
      </c>
      <c r="F37" s="42">
        <v>206.4</v>
      </c>
      <c r="G37" s="42">
        <v>224.9</v>
      </c>
      <c r="H37" s="42">
        <v>301.89999999999998</v>
      </c>
      <c r="I37" s="42">
        <v>167.4</v>
      </c>
      <c r="J37" s="42">
        <v>123.7</v>
      </c>
      <c r="K37" s="42">
        <v>217.7</v>
      </c>
      <c r="L37" s="43">
        <v>140.30000000000001</v>
      </c>
      <c r="M37" s="43">
        <v>254.5</v>
      </c>
      <c r="N37" s="43">
        <v>211.4</v>
      </c>
      <c r="O37" s="44">
        <f t="shared" si="2"/>
        <v>227.56060000000002</v>
      </c>
      <c r="P37" s="44">
        <f t="shared" si="1"/>
        <v>3.21715914977151</v>
      </c>
      <c r="Q37" s="39">
        <f t="shared" si="3"/>
        <v>30.539630456107368</v>
      </c>
    </row>
    <row r="38" spans="2:17" x14ac:dyDescent="0.25">
      <c r="B38" s="40" t="s">
        <v>69</v>
      </c>
      <c r="C38" s="41">
        <v>264.39999999999998</v>
      </c>
      <c r="D38" s="42">
        <v>166.7</v>
      </c>
      <c r="E38" s="42">
        <v>256.39999999999998</v>
      </c>
      <c r="F38" s="42">
        <v>210.1</v>
      </c>
      <c r="G38" s="42">
        <v>232.9</v>
      </c>
      <c r="H38" s="42">
        <v>311.39999999999998</v>
      </c>
      <c r="I38" s="42">
        <v>170.7</v>
      </c>
      <c r="J38" s="42">
        <v>126.1</v>
      </c>
      <c r="K38" s="42">
        <v>222.6</v>
      </c>
      <c r="L38" s="43">
        <v>140.30000000000001</v>
      </c>
      <c r="M38" s="43">
        <v>263.60000000000002</v>
      </c>
      <c r="N38" s="43">
        <v>218.3</v>
      </c>
      <c r="O38" s="44">
        <f t="shared" si="2"/>
        <v>234.99689999999998</v>
      </c>
      <c r="P38" s="44">
        <f t="shared" si="1"/>
        <v>3.2678328322213774</v>
      </c>
      <c r="Q38" s="39">
        <f t="shared" si="3"/>
        <v>32.062055373507299</v>
      </c>
    </row>
    <row r="39" spans="2:17" x14ac:dyDescent="0.25">
      <c r="B39" s="40" t="s">
        <v>70</v>
      </c>
      <c r="C39" s="41">
        <v>286</v>
      </c>
      <c r="D39" s="42">
        <v>173.7</v>
      </c>
      <c r="E39" s="42">
        <v>270</v>
      </c>
      <c r="F39" s="42">
        <v>219.7</v>
      </c>
      <c r="G39" s="42">
        <v>246.1</v>
      </c>
      <c r="H39" s="42">
        <v>327.39999999999998</v>
      </c>
      <c r="I39" s="42">
        <v>175.5</v>
      </c>
      <c r="J39" s="42">
        <v>131</v>
      </c>
      <c r="K39" s="42">
        <v>232</v>
      </c>
      <c r="L39" s="43">
        <v>146.19999999999999</v>
      </c>
      <c r="M39" s="43">
        <v>277.89999999999998</v>
      </c>
      <c r="N39" s="43">
        <v>229</v>
      </c>
      <c r="O39" s="44">
        <f t="shared" si="2"/>
        <v>250.35600000000005</v>
      </c>
      <c r="P39" s="44">
        <f t="shared" si="1"/>
        <v>6.535873451947694</v>
      </c>
      <c r="Q39" s="39">
        <f t="shared" si="3"/>
        <v>38.679104188246747</v>
      </c>
    </row>
    <row r="40" spans="2:17" x14ac:dyDescent="0.25">
      <c r="B40" s="40" t="s">
        <v>71</v>
      </c>
      <c r="C40" s="41">
        <v>321.3</v>
      </c>
      <c r="D40" s="42">
        <v>189.8</v>
      </c>
      <c r="E40" s="42">
        <v>298.5</v>
      </c>
      <c r="F40" s="42">
        <v>241.3</v>
      </c>
      <c r="G40" s="42">
        <v>273.39999999999998</v>
      </c>
      <c r="H40" s="42">
        <v>362.1</v>
      </c>
      <c r="I40" s="42">
        <v>185.7</v>
      </c>
      <c r="J40" s="42">
        <v>143</v>
      </c>
      <c r="K40" s="42">
        <v>253.9</v>
      </c>
      <c r="L40" s="43">
        <v>152.4</v>
      </c>
      <c r="M40" s="43">
        <v>302.5</v>
      </c>
      <c r="N40" s="43">
        <v>252.7</v>
      </c>
      <c r="O40" s="44">
        <f t="shared" si="2"/>
        <v>277.83420000000001</v>
      </c>
      <c r="P40" s="44">
        <f t="shared" si="1"/>
        <v>10.975650673441001</v>
      </c>
      <c r="Q40" s="39">
        <f t="shared" si="3"/>
        <v>47.165505854908865</v>
      </c>
    </row>
    <row r="41" spans="2:17" x14ac:dyDescent="0.25">
      <c r="B41" s="40" t="s">
        <v>72</v>
      </c>
      <c r="C41" s="41">
        <v>312.7</v>
      </c>
      <c r="D41" s="42">
        <v>189.8</v>
      </c>
      <c r="E41" s="42">
        <v>298.5</v>
      </c>
      <c r="F41" s="42">
        <v>247.7</v>
      </c>
      <c r="G41" s="42">
        <v>273.39999999999998</v>
      </c>
      <c r="H41" s="42">
        <v>362.5</v>
      </c>
      <c r="I41" s="42">
        <v>327.3</v>
      </c>
      <c r="J41" s="42">
        <v>143</v>
      </c>
      <c r="K41" s="42">
        <v>253.6</v>
      </c>
      <c r="L41" s="43">
        <v>152.4</v>
      </c>
      <c r="M41" s="43">
        <v>308</v>
      </c>
      <c r="N41" s="43">
        <v>252.7</v>
      </c>
      <c r="O41" s="44">
        <f t="shared" si="2"/>
        <v>287.48460000000006</v>
      </c>
      <c r="P41" s="44">
        <f t="shared" si="1"/>
        <v>3.4734384751769389</v>
      </c>
      <c r="Q41" s="39">
        <f t="shared" si="3"/>
        <v>45.49397470850306</v>
      </c>
    </row>
    <row r="42" spans="2:17" x14ac:dyDescent="0.25">
      <c r="B42" s="40" t="s">
        <v>73</v>
      </c>
      <c r="C42" s="41">
        <v>324.39999999999998</v>
      </c>
      <c r="D42" s="42">
        <v>189.8</v>
      </c>
      <c r="E42" s="42">
        <v>305.7</v>
      </c>
      <c r="F42" s="42">
        <v>253.6</v>
      </c>
      <c r="G42" s="42">
        <v>279.89999999999998</v>
      </c>
      <c r="H42" s="42">
        <v>375.2</v>
      </c>
      <c r="I42" s="42">
        <v>329.5</v>
      </c>
      <c r="J42" s="42">
        <v>145.69999999999999</v>
      </c>
      <c r="K42" s="42">
        <v>260.39999999999998</v>
      </c>
      <c r="L42" s="43">
        <v>155.4</v>
      </c>
      <c r="M42" s="43">
        <v>313.7</v>
      </c>
      <c r="N42" s="43">
        <v>258.89999999999998</v>
      </c>
      <c r="O42" s="44">
        <f t="shared" si="2"/>
        <v>295.90460000000002</v>
      </c>
      <c r="P42" s="44">
        <f t="shared" si="1"/>
        <v>2.9288525367967386</v>
      </c>
      <c r="Q42" s="39">
        <f t="shared" si="3"/>
        <v>48.236989137638815</v>
      </c>
    </row>
    <row r="43" spans="2:17" x14ac:dyDescent="0.25">
      <c r="B43" s="40" t="s">
        <v>74</v>
      </c>
      <c r="C43" s="41">
        <v>328.9</v>
      </c>
      <c r="D43" s="42">
        <v>189.8</v>
      </c>
      <c r="E43" s="42">
        <v>310.60000000000002</v>
      </c>
      <c r="F43" s="42">
        <v>257.7</v>
      </c>
      <c r="G43" s="42">
        <v>282.39999999999998</v>
      </c>
      <c r="H43" s="42">
        <v>382</v>
      </c>
      <c r="I43" s="42">
        <v>330.9</v>
      </c>
      <c r="J43" s="42">
        <v>146.4</v>
      </c>
      <c r="K43" s="42">
        <v>261.39999999999998</v>
      </c>
      <c r="L43" s="43">
        <v>156.1</v>
      </c>
      <c r="M43" s="43">
        <v>329.4</v>
      </c>
      <c r="N43" s="43">
        <v>265.60000000000002</v>
      </c>
      <c r="O43" s="44">
        <f t="shared" si="2"/>
        <v>299.86760000000004</v>
      </c>
      <c r="P43" s="44">
        <f t="shared" si="1"/>
        <v>1.3392829986421373</v>
      </c>
      <c r="Q43" s="39">
        <f t="shared" si="3"/>
        <v>49.289763958283963</v>
      </c>
    </row>
    <row r="44" spans="2:17" x14ac:dyDescent="0.25">
      <c r="B44" s="40" t="s">
        <v>75</v>
      </c>
      <c r="C44" s="41">
        <v>332.9</v>
      </c>
      <c r="D44" s="42">
        <v>193.3</v>
      </c>
      <c r="E44" s="42">
        <v>316.2</v>
      </c>
      <c r="F44" s="42">
        <v>262.5</v>
      </c>
      <c r="G44" s="42">
        <v>287.3</v>
      </c>
      <c r="H44" s="42">
        <v>388.1</v>
      </c>
      <c r="I44" s="42">
        <v>332.2</v>
      </c>
      <c r="J44" s="42">
        <v>146.80000000000001</v>
      </c>
      <c r="K44" s="42">
        <v>262.89999999999998</v>
      </c>
      <c r="L44" s="43">
        <v>156.1</v>
      </c>
      <c r="M44" s="43">
        <v>338.9</v>
      </c>
      <c r="N44" s="43">
        <v>271.89999999999998</v>
      </c>
      <c r="O44" s="44">
        <f t="shared" si="2"/>
        <v>303.79630000000003</v>
      </c>
      <c r="P44" s="44">
        <f t="shared" si="1"/>
        <v>1.3101448772725002</v>
      </c>
      <c r="Q44" s="39">
        <f t="shared" si="3"/>
        <v>48.192738760043838</v>
      </c>
    </row>
    <row r="45" spans="2:17" x14ac:dyDescent="0.25">
      <c r="B45" s="40" t="s">
        <v>76</v>
      </c>
      <c r="C45" s="41">
        <v>339.7</v>
      </c>
      <c r="D45" s="42">
        <v>195.3</v>
      </c>
      <c r="E45" s="42">
        <v>320.3</v>
      </c>
      <c r="F45" s="42">
        <v>267.60000000000002</v>
      </c>
      <c r="G45" s="42">
        <v>292.89999999999998</v>
      </c>
      <c r="H45" s="42">
        <v>395.8</v>
      </c>
      <c r="I45" s="42">
        <v>333.4</v>
      </c>
      <c r="J45" s="42">
        <v>148.5</v>
      </c>
      <c r="K45" s="42">
        <v>265</v>
      </c>
      <c r="L45" s="43">
        <v>156.1</v>
      </c>
      <c r="M45" s="43">
        <v>341.7</v>
      </c>
      <c r="N45" s="43">
        <v>275.7</v>
      </c>
      <c r="O45" s="44">
        <f t="shared" si="2"/>
        <v>308.9615</v>
      </c>
      <c r="P45" s="44">
        <f t="shared" si="1"/>
        <v>1.700218205422505</v>
      </c>
      <c r="Q45" s="39">
        <f t="shared" si="3"/>
        <v>48.294852663424251</v>
      </c>
    </row>
    <row r="46" spans="2:17" x14ac:dyDescent="0.25">
      <c r="B46" s="40" t="s">
        <v>77</v>
      </c>
      <c r="C46" s="41">
        <v>345.3</v>
      </c>
      <c r="D46" s="42">
        <v>195.5</v>
      </c>
      <c r="E46" s="42">
        <v>321.89999999999998</v>
      </c>
      <c r="F46" s="42">
        <v>274.7</v>
      </c>
      <c r="G46" s="42">
        <v>295.60000000000002</v>
      </c>
      <c r="H46" s="42">
        <v>398.3</v>
      </c>
      <c r="I46" s="42">
        <v>333.6</v>
      </c>
      <c r="J46" s="42">
        <v>148.6</v>
      </c>
      <c r="K46" s="42">
        <v>265.5</v>
      </c>
      <c r="L46" s="43">
        <v>156.1</v>
      </c>
      <c r="M46" s="43">
        <v>341.7</v>
      </c>
      <c r="N46" s="43">
        <v>276.3</v>
      </c>
      <c r="O46" s="44">
        <f t="shared" si="2"/>
        <v>313.03880000000004</v>
      </c>
      <c r="P46" s="44">
        <f t="shared" si="1"/>
        <v>1.3196789891297254</v>
      </c>
      <c r="Q46" s="39">
        <f t="shared" si="3"/>
        <v>47.880725593374606</v>
      </c>
    </row>
    <row r="47" spans="2:17" x14ac:dyDescent="0.25">
      <c r="B47" s="40" t="s">
        <v>78</v>
      </c>
      <c r="C47" s="41">
        <v>347.8</v>
      </c>
      <c r="D47" s="42">
        <v>195.8</v>
      </c>
      <c r="E47" s="42">
        <v>325.8</v>
      </c>
      <c r="F47" s="42">
        <v>282.8</v>
      </c>
      <c r="G47" s="42">
        <v>298.2</v>
      </c>
      <c r="H47" s="42">
        <v>398.4</v>
      </c>
      <c r="I47" s="42">
        <v>333.9</v>
      </c>
      <c r="J47" s="42">
        <v>148.69999999999999</v>
      </c>
      <c r="K47" s="42">
        <v>266.10000000000002</v>
      </c>
      <c r="L47" s="43">
        <v>156.1</v>
      </c>
      <c r="M47" s="43">
        <v>342.6</v>
      </c>
      <c r="N47" s="43">
        <v>276.39999999999998</v>
      </c>
      <c r="O47" s="44">
        <f t="shared" si="2"/>
        <v>315.80470000000003</v>
      </c>
      <c r="P47" s="44">
        <f t="shared" si="1"/>
        <v>0.88356459327086223</v>
      </c>
      <c r="Q47" s="39">
        <f t="shared" ref="Q47:Q78" si="4">(O47-O35)/O35*100</f>
        <v>46.434276424664198</v>
      </c>
    </row>
    <row r="48" spans="2:17" x14ac:dyDescent="0.25">
      <c r="B48" s="40" t="s">
        <v>79</v>
      </c>
      <c r="C48" s="41">
        <v>350.9</v>
      </c>
      <c r="D48" s="42">
        <v>196.4</v>
      </c>
      <c r="E48" s="42">
        <v>325.8</v>
      </c>
      <c r="F48" s="42">
        <v>285.10000000000002</v>
      </c>
      <c r="G48" s="42">
        <v>297.39999999999998</v>
      </c>
      <c r="H48" s="42">
        <v>393.9</v>
      </c>
      <c r="I48" s="42">
        <v>333.9</v>
      </c>
      <c r="J48" s="42">
        <v>148.69999999999999</v>
      </c>
      <c r="K48" s="42">
        <v>266.10000000000002</v>
      </c>
      <c r="L48" s="43">
        <v>156.1</v>
      </c>
      <c r="M48" s="43">
        <v>342.6</v>
      </c>
      <c r="N48" s="43">
        <v>272</v>
      </c>
      <c r="O48" s="44">
        <f t="shared" si="2"/>
        <v>317.24830000000003</v>
      </c>
      <c r="P48" s="44">
        <f t="shared" si="1"/>
        <v>0.4571179592957304</v>
      </c>
      <c r="Q48" s="39">
        <f t="shared" si="4"/>
        <v>43.897793691414314</v>
      </c>
    </row>
    <row r="49" spans="2:17" x14ac:dyDescent="0.25">
      <c r="B49" s="40" t="s">
        <v>80</v>
      </c>
      <c r="C49" s="41">
        <v>351.1</v>
      </c>
      <c r="D49" s="42">
        <v>196.4</v>
      </c>
      <c r="E49" s="42">
        <v>328.6</v>
      </c>
      <c r="F49" s="42">
        <v>298</v>
      </c>
      <c r="G49" s="42">
        <v>301.3</v>
      </c>
      <c r="H49" s="42">
        <v>384</v>
      </c>
      <c r="I49" s="42">
        <v>325.8</v>
      </c>
      <c r="J49" s="42">
        <v>147.30000000000001</v>
      </c>
      <c r="K49" s="42">
        <v>264.7</v>
      </c>
      <c r="L49" s="43">
        <v>156.1</v>
      </c>
      <c r="M49" s="43">
        <v>342.6</v>
      </c>
      <c r="N49" s="43">
        <v>263.10000000000002</v>
      </c>
      <c r="O49" s="44">
        <f t="shared" si="2"/>
        <v>318.00970000000007</v>
      </c>
      <c r="P49" s="44">
        <f t="shared" si="1"/>
        <v>0.24000128605891263</v>
      </c>
      <c r="Q49" s="39">
        <f t="shared" si="4"/>
        <v>39.74725853245247</v>
      </c>
    </row>
    <row r="50" spans="2:17" x14ac:dyDescent="0.25">
      <c r="B50" s="40" t="s">
        <v>81</v>
      </c>
      <c r="C50" s="41">
        <v>357.8</v>
      </c>
      <c r="D50" s="42">
        <v>196.4</v>
      </c>
      <c r="E50" s="42">
        <v>332</v>
      </c>
      <c r="F50" s="42">
        <v>300</v>
      </c>
      <c r="G50" s="42">
        <v>306.60000000000002</v>
      </c>
      <c r="H50" s="42">
        <v>387.3</v>
      </c>
      <c r="I50" s="42">
        <v>326.7</v>
      </c>
      <c r="J50" s="42">
        <v>147.69999999999999</v>
      </c>
      <c r="K50" s="42">
        <v>267.39999999999998</v>
      </c>
      <c r="L50" s="43">
        <v>157.69999999999999</v>
      </c>
      <c r="M50" s="43">
        <v>349.5</v>
      </c>
      <c r="N50" s="43">
        <v>266.2</v>
      </c>
      <c r="O50" s="44">
        <f t="shared" si="2"/>
        <v>322.4907</v>
      </c>
      <c r="P50" s="44">
        <f t="shared" si="1"/>
        <v>1.4090765155905423</v>
      </c>
      <c r="Q50" s="39">
        <f t="shared" si="4"/>
        <v>37.231895399471234</v>
      </c>
    </row>
    <row r="51" spans="2:17" x14ac:dyDescent="0.25">
      <c r="B51" s="40" t="s">
        <v>82</v>
      </c>
      <c r="C51" s="41">
        <v>369.8</v>
      </c>
      <c r="D51" s="42">
        <v>196.4</v>
      </c>
      <c r="E51" s="42">
        <v>335.5</v>
      </c>
      <c r="F51" s="42">
        <v>305.5</v>
      </c>
      <c r="G51" s="42">
        <v>310.7</v>
      </c>
      <c r="H51" s="42">
        <v>392.1</v>
      </c>
      <c r="I51" s="42">
        <v>327.60000000000002</v>
      </c>
      <c r="J51" s="42">
        <v>148.5</v>
      </c>
      <c r="K51" s="42">
        <v>270.10000000000002</v>
      </c>
      <c r="L51" s="43">
        <v>159.30000000000001</v>
      </c>
      <c r="M51" s="43">
        <v>349.5</v>
      </c>
      <c r="N51" s="43">
        <v>270.3</v>
      </c>
      <c r="O51" s="44">
        <f t="shared" si="2"/>
        <v>330.04399999999998</v>
      </c>
      <c r="P51" s="44">
        <f t="shared" si="1"/>
        <v>2.3421760689532998</v>
      </c>
      <c r="Q51" s="39">
        <f t="shared" si="4"/>
        <v>31.829874259055075</v>
      </c>
    </row>
    <row r="52" spans="2:17" x14ac:dyDescent="0.25">
      <c r="B52" s="40" t="s">
        <v>83</v>
      </c>
      <c r="C52" s="41">
        <v>387.4</v>
      </c>
      <c r="D52" s="42">
        <v>200.7</v>
      </c>
      <c r="E52" s="42">
        <v>343.8</v>
      </c>
      <c r="F52" s="42">
        <v>313.3</v>
      </c>
      <c r="G52" s="42">
        <v>317.8</v>
      </c>
      <c r="H52" s="42">
        <v>396.4</v>
      </c>
      <c r="I52" s="42">
        <v>328.7</v>
      </c>
      <c r="J52" s="42">
        <v>149.19999999999999</v>
      </c>
      <c r="K52" s="42">
        <v>273.10000000000002</v>
      </c>
      <c r="L52" s="43">
        <v>160.9</v>
      </c>
      <c r="M52" s="43">
        <v>361.5</v>
      </c>
      <c r="N52" s="43">
        <v>275.10000000000002</v>
      </c>
      <c r="O52" s="44">
        <f t="shared" si="2"/>
        <v>341.23020000000002</v>
      </c>
      <c r="P52" s="44">
        <f t="shared" si="1"/>
        <v>3.3893056683351444</v>
      </c>
      <c r="Q52" s="39">
        <f t="shared" si="4"/>
        <v>22.817925223028706</v>
      </c>
    </row>
    <row r="53" spans="2:17" x14ac:dyDescent="0.25">
      <c r="B53" s="40" t="s">
        <v>84</v>
      </c>
      <c r="C53" s="41">
        <v>403.5</v>
      </c>
      <c r="D53" s="42">
        <v>204.4</v>
      </c>
      <c r="E53" s="42">
        <v>352.9</v>
      </c>
      <c r="F53" s="42">
        <v>317.2</v>
      </c>
      <c r="G53" s="42">
        <v>324.39999999999998</v>
      </c>
      <c r="H53" s="42">
        <v>400.7</v>
      </c>
      <c r="I53" s="42">
        <v>330.2</v>
      </c>
      <c r="J53" s="42">
        <v>149.80000000000001</v>
      </c>
      <c r="K53" s="42">
        <v>277.5</v>
      </c>
      <c r="L53" s="43">
        <v>161.4</v>
      </c>
      <c r="M53" s="43">
        <v>373.9</v>
      </c>
      <c r="N53" s="43">
        <v>280.8</v>
      </c>
      <c r="O53" s="44">
        <f t="shared" si="2"/>
        <v>351.21090000000004</v>
      </c>
      <c r="P53" s="44">
        <f t="shared" si="1"/>
        <v>2.924916962214954</v>
      </c>
      <c r="Q53" s="39">
        <f t="shared" si="4"/>
        <v>22.166856937728134</v>
      </c>
    </row>
    <row r="54" spans="2:17" x14ac:dyDescent="0.25">
      <c r="B54" s="40" t="s">
        <v>85</v>
      </c>
      <c r="C54" s="41">
        <v>415.7</v>
      </c>
      <c r="D54" s="42">
        <v>206.4</v>
      </c>
      <c r="E54" s="42">
        <v>359.4</v>
      </c>
      <c r="F54" s="42">
        <v>319.8</v>
      </c>
      <c r="G54" s="42">
        <v>329.8</v>
      </c>
      <c r="H54" s="42">
        <v>404</v>
      </c>
      <c r="I54" s="42">
        <v>331.2</v>
      </c>
      <c r="J54" s="42">
        <v>150.30000000000001</v>
      </c>
      <c r="K54" s="42">
        <v>281.60000000000002</v>
      </c>
      <c r="L54" s="43">
        <v>161.6</v>
      </c>
      <c r="M54" s="43">
        <v>381.9</v>
      </c>
      <c r="N54" s="43">
        <v>284.89999999999998</v>
      </c>
      <c r="O54" s="44">
        <f t="shared" si="2"/>
        <v>358.68710000000004</v>
      </c>
      <c r="P54" s="44">
        <f t="shared" si="1"/>
        <v>2.1286924750911789</v>
      </c>
      <c r="Q54" s="39">
        <f t="shared" si="4"/>
        <v>21.217142281667815</v>
      </c>
    </row>
    <row r="55" spans="2:17" x14ac:dyDescent="0.25">
      <c r="B55" s="40" t="s">
        <v>86</v>
      </c>
      <c r="C55" s="41">
        <v>422.1</v>
      </c>
      <c r="D55" s="42">
        <v>207</v>
      </c>
      <c r="E55" s="42">
        <v>361.9</v>
      </c>
      <c r="F55" s="42">
        <v>322.7</v>
      </c>
      <c r="G55" s="42">
        <v>331.9</v>
      </c>
      <c r="H55" s="42">
        <v>405.5</v>
      </c>
      <c r="I55" s="42">
        <v>331.4</v>
      </c>
      <c r="J55" s="42">
        <v>150.4</v>
      </c>
      <c r="K55" s="42">
        <v>282.8</v>
      </c>
      <c r="L55" s="43">
        <v>161.6</v>
      </c>
      <c r="M55" s="43">
        <v>386.7</v>
      </c>
      <c r="N55" s="43">
        <v>286.5</v>
      </c>
      <c r="O55" s="44">
        <f>SUMPRODUCT(C55:N55, $C$8:$N$8)/SUM($C$8:$N$8)</f>
        <v>362.64589999999993</v>
      </c>
      <c r="P55" s="44">
        <f t="shared" si="1"/>
        <v>1.1036917692328168</v>
      </c>
      <c r="Q55" s="39">
        <f t="shared" si="4"/>
        <v>20.935339463149695</v>
      </c>
    </row>
    <row r="56" spans="2:17" x14ac:dyDescent="0.25">
      <c r="B56" s="40" t="s">
        <v>87</v>
      </c>
      <c r="C56" s="41">
        <v>439.1</v>
      </c>
      <c r="D56" s="42">
        <v>211.7</v>
      </c>
      <c r="E56" s="42">
        <v>371.8</v>
      </c>
      <c r="F56" s="42">
        <v>330.3</v>
      </c>
      <c r="G56" s="42">
        <v>339.5</v>
      </c>
      <c r="H56" s="42">
        <v>411.7</v>
      </c>
      <c r="I56" s="42">
        <v>332.5</v>
      </c>
      <c r="J56" s="42">
        <v>151.4</v>
      </c>
      <c r="K56" s="42">
        <v>286.7</v>
      </c>
      <c r="L56" s="43">
        <v>162.5</v>
      </c>
      <c r="M56" s="43">
        <v>398.4</v>
      </c>
      <c r="N56" s="43">
        <v>292.39999999999998</v>
      </c>
      <c r="O56" s="44">
        <f t="shared" si="2"/>
        <v>373.73360000000014</v>
      </c>
      <c r="P56" s="44">
        <f t="shared" si="1"/>
        <v>3.0574452930531444</v>
      </c>
      <c r="Q56" s="39">
        <f t="shared" si="4"/>
        <v>23.021116452043721</v>
      </c>
    </row>
    <row r="57" spans="2:17" x14ac:dyDescent="0.25">
      <c r="B57" s="40" t="s">
        <v>88</v>
      </c>
      <c r="C57" s="41">
        <v>467</v>
      </c>
      <c r="D57" s="42">
        <v>220.9</v>
      </c>
      <c r="E57" s="42">
        <v>386.6</v>
      </c>
      <c r="F57" s="42">
        <v>339.5</v>
      </c>
      <c r="G57" s="42">
        <v>350</v>
      </c>
      <c r="H57" s="42">
        <v>419.9</v>
      </c>
      <c r="I57" s="42">
        <v>334.3</v>
      </c>
      <c r="J57" s="42">
        <v>153.1</v>
      </c>
      <c r="K57" s="42">
        <v>296.2</v>
      </c>
      <c r="L57" s="43">
        <v>164.4</v>
      </c>
      <c r="M57" s="43">
        <v>418.6</v>
      </c>
      <c r="N57" s="43">
        <v>303.3</v>
      </c>
      <c r="O57" s="44">
        <f>SUMPRODUCT(C57:N57, $C$8:$N$8)/SUM($C$8:$N$8)</f>
        <v>391.38610000000006</v>
      </c>
      <c r="P57" s="44">
        <f t="shared" si="1"/>
        <v>4.7232841788910367</v>
      </c>
      <c r="Q57" s="39">
        <f t="shared" si="4"/>
        <v>26.677951783636487</v>
      </c>
    </row>
    <row r="58" spans="2:17" x14ac:dyDescent="0.25">
      <c r="B58" s="40" t="s">
        <v>89</v>
      </c>
      <c r="C58" s="41">
        <v>478.2</v>
      </c>
      <c r="D58" s="42">
        <v>223.2</v>
      </c>
      <c r="E58" s="42">
        <v>391.9</v>
      </c>
      <c r="F58" s="42">
        <v>343.4</v>
      </c>
      <c r="G58" s="42">
        <v>353.7</v>
      </c>
      <c r="H58" s="42">
        <v>424</v>
      </c>
      <c r="I58" s="42">
        <v>335.1</v>
      </c>
      <c r="J58" s="42">
        <v>154.5</v>
      </c>
      <c r="K58" s="42">
        <v>297.60000000000002</v>
      </c>
      <c r="L58" s="43">
        <v>164.9</v>
      </c>
      <c r="M58" s="43">
        <v>427</v>
      </c>
      <c r="N58" s="43">
        <v>306.5</v>
      </c>
      <c r="O58" s="44">
        <f t="shared" si="2"/>
        <v>398.35540000000009</v>
      </c>
      <c r="P58" s="44">
        <f t="shared" si="1"/>
        <v>1.7806713115258901</v>
      </c>
      <c r="Q58" s="39">
        <f t="shared" si="4"/>
        <v>27.254321189577791</v>
      </c>
    </row>
    <row r="59" spans="2:17" x14ac:dyDescent="0.25">
      <c r="B59" s="40" t="s">
        <v>90</v>
      </c>
      <c r="C59" s="41">
        <v>488.7</v>
      </c>
      <c r="D59" s="42">
        <v>225.9</v>
      </c>
      <c r="E59" s="42">
        <v>396.4</v>
      </c>
      <c r="F59" s="42">
        <v>347.4</v>
      </c>
      <c r="G59" s="42">
        <v>357.4</v>
      </c>
      <c r="H59" s="42">
        <v>427.7</v>
      </c>
      <c r="I59" s="42">
        <v>336</v>
      </c>
      <c r="J59" s="42">
        <v>156.19999999999999</v>
      </c>
      <c r="K59" s="42">
        <v>300.5</v>
      </c>
      <c r="L59" s="43">
        <v>165</v>
      </c>
      <c r="M59" s="43">
        <v>435</v>
      </c>
      <c r="N59" s="43">
        <v>310.10000000000002</v>
      </c>
      <c r="O59" s="44">
        <f t="shared" si="2"/>
        <v>404.99149999999997</v>
      </c>
      <c r="P59" s="44">
        <f t="shared" si="1"/>
        <v>1.6658742419457311</v>
      </c>
      <c r="Q59" s="39">
        <f t="shared" si="4"/>
        <v>28.241124973757497</v>
      </c>
    </row>
    <row r="60" spans="2:17" x14ac:dyDescent="0.25">
      <c r="B60" s="40" t="s">
        <v>91</v>
      </c>
      <c r="C60" s="41">
        <v>493.1</v>
      </c>
      <c r="D60" s="42">
        <v>226.4</v>
      </c>
      <c r="E60" s="42">
        <v>398.7</v>
      </c>
      <c r="F60" s="42">
        <v>349.8</v>
      </c>
      <c r="G60" s="42">
        <v>359.5</v>
      </c>
      <c r="H60" s="42">
        <v>428.6</v>
      </c>
      <c r="I60" s="42">
        <v>336.3</v>
      </c>
      <c r="J60" s="42">
        <v>208.9</v>
      </c>
      <c r="K60" s="42">
        <v>302.5</v>
      </c>
      <c r="L60" s="43">
        <v>165</v>
      </c>
      <c r="M60" s="43">
        <v>439</v>
      </c>
      <c r="N60" s="43">
        <v>311.60000000000002</v>
      </c>
      <c r="O60" s="44">
        <f t="shared" si="2"/>
        <v>409.0506000000002</v>
      </c>
      <c r="P60" s="44">
        <f t="shared" si="1"/>
        <v>1.0022679488335506</v>
      </c>
      <c r="Q60" s="39">
        <f t="shared" si="4"/>
        <v>28.937050253697233</v>
      </c>
    </row>
    <row r="61" spans="2:17" x14ac:dyDescent="0.25">
      <c r="B61" s="40" t="s">
        <v>92</v>
      </c>
      <c r="C61" s="41">
        <v>499.6</v>
      </c>
      <c r="D61" s="42">
        <v>227</v>
      </c>
      <c r="E61" s="42">
        <v>401.5</v>
      </c>
      <c r="F61" s="42">
        <v>353.8</v>
      </c>
      <c r="G61" s="42">
        <v>361.9</v>
      </c>
      <c r="H61" s="42">
        <v>432.2</v>
      </c>
      <c r="I61" s="42">
        <v>336.6</v>
      </c>
      <c r="J61" s="42">
        <v>209.4</v>
      </c>
      <c r="K61" s="42">
        <v>305.10000000000002</v>
      </c>
      <c r="L61" s="43">
        <v>165.3</v>
      </c>
      <c r="M61" s="43">
        <v>447.1</v>
      </c>
      <c r="N61" s="43">
        <v>314.5</v>
      </c>
      <c r="O61" s="44">
        <f t="shared" si="2"/>
        <v>413.43630000000013</v>
      </c>
      <c r="P61" s="44">
        <f t="shared" si="1"/>
        <v>1.0721656440547762</v>
      </c>
      <c r="Q61" s="39">
        <f t="shared" si="4"/>
        <v>30.007449458302698</v>
      </c>
    </row>
    <row r="62" spans="2:17" x14ac:dyDescent="0.25">
      <c r="B62" s="40" t="s">
        <v>93</v>
      </c>
      <c r="C62" s="41">
        <v>503.8</v>
      </c>
      <c r="D62" s="42">
        <v>228</v>
      </c>
      <c r="E62" s="42">
        <v>406.2</v>
      </c>
      <c r="F62" s="42">
        <v>358.3</v>
      </c>
      <c r="G62" s="42">
        <v>365.1</v>
      </c>
      <c r="H62" s="42">
        <v>434.9</v>
      </c>
      <c r="I62" s="42">
        <v>337.2</v>
      </c>
      <c r="J62" s="42">
        <v>209.9</v>
      </c>
      <c r="K62" s="42">
        <v>309.2</v>
      </c>
      <c r="L62" s="43">
        <v>168.6</v>
      </c>
      <c r="M62" s="43">
        <v>453.2</v>
      </c>
      <c r="N62" s="43">
        <v>317.2</v>
      </c>
      <c r="O62" s="44">
        <f t="shared" si="2"/>
        <v>417.05420000000004</v>
      </c>
      <c r="P62" s="44">
        <f t="shared" si="1"/>
        <v>0.87508039327942544</v>
      </c>
      <c r="Q62" s="39">
        <f t="shared" si="4"/>
        <v>29.322861093358672</v>
      </c>
    </row>
    <row r="63" spans="2:17" x14ac:dyDescent="0.25">
      <c r="B63" s="40" t="s">
        <v>94</v>
      </c>
      <c r="C63" s="41">
        <v>510.8</v>
      </c>
      <c r="D63" s="42">
        <v>229.7</v>
      </c>
      <c r="E63" s="42">
        <v>411.2</v>
      </c>
      <c r="F63" s="42">
        <v>362</v>
      </c>
      <c r="G63" s="42">
        <v>368.5</v>
      </c>
      <c r="H63" s="42">
        <v>438.5</v>
      </c>
      <c r="I63" s="42">
        <v>337.8</v>
      </c>
      <c r="J63" s="42">
        <v>210.4</v>
      </c>
      <c r="K63" s="42">
        <v>313.2</v>
      </c>
      <c r="L63" s="43">
        <v>171</v>
      </c>
      <c r="M63" s="43">
        <v>456.2</v>
      </c>
      <c r="N63" s="43">
        <v>319.7</v>
      </c>
      <c r="O63" s="44">
        <f t="shared" si="2"/>
        <v>421.91520000000008</v>
      </c>
      <c r="P63" s="44">
        <f t="shared" si="1"/>
        <v>1.1655559397315858</v>
      </c>
      <c r="Q63" s="39">
        <f t="shared" si="4"/>
        <v>27.836046102943886</v>
      </c>
    </row>
    <row r="64" spans="2:17" x14ac:dyDescent="0.25">
      <c r="B64" s="40" t="s">
        <v>95</v>
      </c>
      <c r="C64" s="41">
        <v>518.9</v>
      </c>
      <c r="D64" s="42">
        <v>231.1</v>
      </c>
      <c r="E64" s="42">
        <v>416.5</v>
      </c>
      <c r="F64" s="42">
        <v>366.9</v>
      </c>
      <c r="G64" s="42">
        <v>372.5</v>
      </c>
      <c r="H64" s="42">
        <v>442.5</v>
      </c>
      <c r="I64" s="42">
        <v>338.9</v>
      </c>
      <c r="J64" s="42">
        <v>210.7</v>
      </c>
      <c r="K64" s="42">
        <v>317</v>
      </c>
      <c r="L64" s="43">
        <v>171.4</v>
      </c>
      <c r="M64" s="43">
        <v>462.1</v>
      </c>
      <c r="N64" s="43">
        <v>324.3</v>
      </c>
      <c r="O64" s="44">
        <f t="shared" si="2"/>
        <v>427.61960000000005</v>
      </c>
      <c r="P64" s="44">
        <f t="shared" si="1"/>
        <v>1.352025241091092</v>
      </c>
      <c r="Q64" s="39">
        <f t="shared" si="4"/>
        <v>25.317044036547763</v>
      </c>
    </row>
    <row r="65" spans="2:17" x14ac:dyDescent="0.25">
      <c r="B65" s="40" t="s">
        <v>96</v>
      </c>
      <c r="C65" s="41">
        <v>545.6</v>
      </c>
      <c r="D65" s="42">
        <v>240.4</v>
      </c>
      <c r="E65" s="42">
        <v>427.1</v>
      </c>
      <c r="F65" s="42">
        <v>379.5</v>
      </c>
      <c r="G65" s="42">
        <v>382</v>
      </c>
      <c r="H65" s="42">
        <v>453.4</v>
      </c>
      <c r="I65" s="42">
        <v>340.4</v>
      </c>
      <c r="J65" s="42">
        <v>214</v>
      </c>
      <c r="K65" s="42">
        <v>322.5</v>
      </c>
      <c r="L65" s="43">
        <v>171.4</v>
      </c>
      <c r="M65" s="43">
        <v>475.8</v>
      </c>
      <c r="N65" s="43">
        <v>334.1</v>
      </c>
      <c r="O65" s="44">
        <f t="shared" si="2"/>
        <v>444.73590000000013</v>
      </c>
      <c r="P65" s="44">
        <f t="shared" si="1"/>
        <v>4.0026930477461926</v>
      </c>
      <c r="Q65" s="39">
        <f t="shared" si="4"/>
        <v>26.62929880593116</v>
      </c>
    </row>
    <row r="66" spans="2:17" x14ac:dyDescent="0.25">
      <c r="B66" s="40" t="s">
        <v>97</v>
      </c>
      <c r="C66" s="41">
        <v>566</v>
      </c>
      <c r="D66" s="42">
        <v>249.1</v>
      </c>
      <c r="E66" s="42">
        <v>438.1</v>
      </c>
      <c r="F66" s="42">
        <v>401.1</v>
      </c>
      <c r="G66" s="42">
        <v>393.4</v>
      </c>
      <c r="H66" s="42">
        <v>464.9</v>
      </c>
      <c r="I66" s="42">
        <v>344.2</v>
      </c>
      <c r="J66" s="42">
        <v>215.5</v>
      </c>
      <c r="K66" s="42">
        <v>330.8</v>
      </c>
      <c r="L66" s="43">
        <v>176</v>
      </c>
      <c r="M66" s="43">
        <v>498.5</v>
      </c>
      <c r="N66" s="43">
        <v>346.1</v>
      </c>
      <c r="O66" s="44">
        <f t="shared" si="2"/>
        <v>460.74870000000004</v>
      </c>
      <c r="P66" s="44">
        <f t="shared" si="1"/>
        <v>3.6005188697381771</v>
      </c>
      <c r="Q66" s="39">
        <f t="shared" si="4"/>
        <v>28.454215387171711</v>
      </c>
    </row>
    <row r="67" spans="2:17" x14ac:dyDescent="0.25">
      <c r="B67" s="40" t="s">
        <v>98</v>
      </c>
      <c r="C67" s="41">
        <v>576.79999999999995</v>
      </c>
      <c r="D67" s="42">
        <v>252.8</v>
      </c>
      <c r="E67" s="42">
        <v>444.8</v>
      </c>
      <c r="F67" s="42">
        <v>417.8</v>
      </c>
      <c r="G67" s="42">
        <v>399.5</v>
      </c>
      <c r="H67" s="42">
        <v>471.4</v>
      </c>
      <c r="I67" s="42">
        <v>352.5</v>
      </c>
      <c r="J67" s="42">
        <v>216.1</v>
      </c>
      <c r="K67" s="42">
        <v>333.3</v>
      </c>
      <c r="L67" s="43">
        <v>176</v>
      </c>
      <c r="M67" s="43">
        <v>508.5</v>
      </c>
      <c r="N67" s="43">
        <v>351.5</v>
      </c>
      <c r="O67" s="44">
        <f t="shared" si="2"/>
        <v>470.40289999999999</v>
      </c>
      <c r="P67" s="44">
        <f t="shared" si="1"/>
        <v>2.0953287551326665</v>
      </c>
      <c r="Q67" s="39">
        <f t="shared" si="4"/>
        <v>29.714109548736133</v>
      </c>
    </row>
    <row r="68" spans="2:17" x14ac:dyDescent="0.25">
      <c r="B68" s="40" t="s">
        <v>99</v>
      </c>
      <c r="C68" s="41">
        <v>587.79999999999995</v>
      </c>
      <c r="D68" s="42">
        <v>256.89999999999998</v>
      </c>
      <c r="E68" s="42">
        <v>452.1</v>
      </c>
      <c r="F68" s="42">
        <v>438</v>
      </c>
      <c r="G68" s="42">
        <v>405.4</v>
      </c>
      <c r="H68" s="42">
        <v>477.8</v>
      </c>
      <c r="I68" s="42">
        <v>353.3</v>
      </c>
      <c r="J68" s="42">
        <v>216.3</v>
      </c>
      <c r="K68" s="42">
        <v>335</v>
      </c>
      <c r="L68" s="43">
        <v>176</v>
      </c>
      <c r="M68" s="43">
        <v>516.70000000000005</v>
      </c>
      <c r="N68" s="43">
        <v>356.4</v>
      </c>
      <c r="O68" s="44">
        <f t="shared" si="2"/>
        <v>479.93480000000005</v>
      </c>
      <c r="P68" s="44">
        <f t="shared" si="1"/>
        <v>2.0263267934785403</v>
      </c>
      <c r="Q68" s="39">
        <f t="shared" si="4"/>
        <v>28.416283684421167</v>
      </c>
    </row>
    <row r="69" spans="2:17" x14ac:dyDescent="0.25">
      <c r="B69" s="40" t="s">
        <v>100</v>
      </c>
      <c r="C69" s="41">
        <v>598.70000000000005</v>
      </c>
      <c r="D69" s="42">
        <v>258.39999999999998</v>
      </c>
      <c r="E69" s="42">
        <v>456.4</v>
      </c>
      <c r="F69" s="42">
        <v>466.4</v>
      </c>
      <c r="G69" s="42">
        <v>409.2</v>
      </c>
      <c r="H69" s="42">
        <v>481.8</v>
      </c>
      <c r="I69" s="42">
        <v>353.6</v>
      </c>
      <c r="J69" s="42">
        <v>216.9</v>
      </c>
      <c r="K69" s="42">
        <v>336.6</v>
      </c>
      <c r="L69" s="43">
        <v>176</v>
      </c>
      <c r="M69" s="43">
        <v>523.4</v>
      </c>
      <c r="N69" s="43">
        <v>358.4</v>
      </c>
      <c r="O69" s="44">
        <f t="shared" si="2"/>
        <v>489.9969000000001</v>
      </c>
      <c r="P69" s="44">
        <f t="shared" si="1"/>
        <v>2.0965556154711105</v>
      </c>
      <c r="Q69" s="39">
        <f t="shared" si="4"/>
        <v>25.195273925159846</v>
      </c>
    </row>
    <row r="70" spans="2:17" x14ac:dyDescent="0.25">
      <c r="B70" s="40" t="s">
        <v>101</v>
      </c>
      <c r="C70" s="41">
        <v>620.1</v>
      </c>
      <c r="D70" s="42">
        <v>262.5</v>
      </c>
      <c r="E70" s="42">
        <v>469.5</v>
      </c>
      <c r="F70" s="42">
        <v>482.3</v>
      </c>
      <c r="G70" s="42">
        <v>419.7</v>
      </c>
      <c r="H70" s="42">
        <v>490</v>
      </c>
      <c r="I70" s="42">
        <v>354.8</v>
      </c>
      <c r="J70" s="42">
        <v>217.5</v>
      </c>
      <c r="K70" s="42">
        <v>342.4</v>
      </c>
      <c r="L70" s="43">
        <v>176</v>
      </c>
      <c r="M70" s="43">
        <v>538.29999999999995</v>
      </c>
      <c r="N70" s="43">
        <v>366.6</v>
      </c>
      <c r="O70" s="44">
        <f t="shared" si="2"/>
        <v>504.89700000000011</v>
      </c>
      <c r="P70" s="44">
        <f t="shared" si="1"/>
        <v>3.0408559727622779</v>
      </c>
      <c r="Q70" s="39">
        <f t="shared" si="4"/>
        <v>26.745363562286339</v>
      </c>
    </row>
    <row r="71" spans="2:17" x14ac:dyDescent="0.25">
      <c r="B71" s="40" t="s">
        <v>102</v>
      </c>
      <c r="C71" s="41">
        <v>635</v>
      </c>
      <c r="D71" s="42">
        <v>265.39999999999998</v>
      </c>
      <c r="E71" s="42">
        <v>479.6</v>
      </c>
      <c r="F71" s="42">
        <v>491.6</v>
      </c>
      <c r="G71" s="42">
        <v>426.7</v>
      </c>
      <c r="H71" s="42">
        <v>497.3</v>
      </c>
      <c r="I71" s="42">
        <v>356</v>
      </c>
      <c r="J71" s="42">
        <v>218.2</v>
      </c>
      <c r="K71" s="42">
        <v>346.7</v>
      </c>
      <c r="L71" s="43">
        <v>176</v>
      </c>
      <c r="M71" s="43">
        <v>546.4</v>
      </c>
      <c r="N71" s="43">
        <v>372.4</v>
      </c>
      <c r="O71" s="44">
        <f t="shared" si="2"/>
        <v>515.13880000000017</v>
      </c>
      <c r="P71" s="44">
        <f t="shared" si="1"/>
        <v>2.0284929401442406</v>
      </c>
      <c r="Q71" s="39">
        <f t="shared" si="4"/>
        <v>27.197435007895276</v>
      </c>
    </row>
    <row r="72" spans="2:17" x14ac:dyDescent="0.25">
      <c r="B72" s="40" t="s">
        <v>103</v>
      </c>
      <c r="C72" s="41">
        <v>648.4</v>
      </c>
      <c r="D72" s="42">
        <v>267.7</v>
      </c>
      <c r="E72" s="42">
        <v>489.2</v>
      </c>
      <c r="F72" s="42">
        <v>503.4</v>
      </c>
      <c r="G72" s="42">
        <v>436.4</v>
      </c>
      <c r="H72" s="42">
        <v>505.5</v>
      </c>
      <c r="I72" s="42">
        <v>356.8</v>
      </c>
      <c r="J72" s="42">
        <v>218.5</v>
      </c>
      <c r="K72" s="42">
        <v>349</v>
      </c>
      <c r="L72" s="43">
        <v>176</v>
      </c>
      <c r="M72" s="43">
        <v>555.29999999999995</v>
      </c>
      <c r="N72" s="43">
        <v>379.3</v>
      </c>
      <c r="O72" s="44">
        <f t="shared" si="2"/>
        <v>525.1228000000001</v>
      </c>
      <c r="P72" s="44">
        <f t="shared" si="1"/>
        <v>1.9381184255583002</v>
      </c>
      <c r="Q72" s="39">
        <f t="shared" si="4"/>
        <v>28.37600042635308</v>
      </c>
    </row>
    <row r="73" spans="2:17" x14ac:dyDescent="0.25">
      <c r="B73" s="40" t="s">
        <v>104</v>
      </c>
      <c r="C73" s="41">
        <v>663</v>
      </c>
      <c r="D73" s="42">
        <v>269.7</v>
      </c>
      <c r="E73" s="42">
        <v>498.4</v>
      </c>
      <c r="F73" s="42">
        <v>516.79999999999995</v>
      </c>
      <c r="G73" s="42">
        <v>444.2</v>
      </c>
      <c r="H73" s="42">
        <v>514.6</v>
      </c>
      <c r="I73" s="42">
        <v>358.1</v>
      </c>
      <c r="J73" s="42">
        <v>219.1</v>
      </c>
      <c r="K73" s="42">
        <v>354.4</v>
      </c>
      <c r="L73" s="43">
        <v>176.1</v>
      </c>
      <c r="M73" s="43">
        <v>571.1</v>
      </c>
      <c r="N73" s="43">
        <v>385.9</v>
      </c>
      <c r="O73" s="44">
        <f t="shared" si="2"/>
        <v>535.9316</v>
      </c>
      <c r="P73" s="44">
        <f t="shared" si="1"/>
        <v>2.0583375926545</v>
      </c>
      <c r="Q73" s="39">
        <f t="shared" si="4"/>
        <v>29.628578816131974</v>
      </c>
    </row>
    <row r="74" spans="2:17" x14ac:dyDescent="0.25">
      <c r="B74" s="40" t="s">
        <v>105</v>
      </c>
      <c r="C74" s="41">
        <v>676.9</v>
      </c>
      <c r="D74" s="42">
        <v>272.89999999999998</v>
      </c>
      <c r="E74" s="42">
        <v>510.5</v>
      </c>
      <c r="F74" s="42">
        <v>528.4</v>
      </c>
      <c r="G74" s="42">
        <v>452.1</v>
      </c>
      <c r="H74" s="42">
        <v>521.9</v>
      </c>
      <c r="I74" s="42">
        <v>359.6</v>
      </c>
      <c r="J74" s="42">
        <v>219.8</v>
      </c>
      <c r="K74" s="42">
        <v>366.5</v>
      </c>
      <c r="L74" s="43">
        <v>183.6</v>
      </c>
      <c r="M74" s="43">
        <v>585.5</v>
      </c>
      <c r="N74" s="43">
        <v>393.4</v>
      </c>
      <c r="O74" s="44">
        <f t="shared" si="2"/>
        <v>546.73500000000013</v>
      </c>
      <c r="P74" s="44">
        <f t="shared" si="1"/>
        <v>2.0158169438040456</v>
      </c>
      <c r="Q74" s="39">
        <f t="shared" si="4"/>
        <v>31.094471653804252</v>
      </c>
    </row>
    <row r="75" spans="2:17" x14ac:dyDescent="0.25">
      <c r="B75" s="40" t="s">
        <v>106</v>
      </c>
      <c r="C75" s="41">
        <v>690.1</v>
      </c>
      <c r="D75" s="42">
        <v>274.7</v>
      </c>
      <c r="E75" s="42">
        <v>520</v>
      </c>
      <c r="F75" s="42">
        <v>538.5</v>
      </c>
      <c r="G75" s="42">
        <v>459.4</v>
      </c>
      <c r="H75" s="42">
        <v>530.5</v>
      </c>
      <c r="I75" s="42">
        <v>361.6</v>
      </c>
      <c r="J75" s="42">
        <v>220.5</v>
      </c>
      <c r="K75" s="42">
        <v>375.1</v>
      </c>
      <c r="L75" s="43">
        <v>183.9</v>
      </c>
      <c r="M75" s="43">
        <v>603.6</v>
      </c>
      <c r="N75" s="43">
        <v>400.6</v>
      </c>
      <c r="O75" s="44">
        <f t="shared" si="2"/>
        <v>556.5390000000001</v>
      </c>
      <c r="P75" s="44">
        <f t="shared" ref="P75:P82" si="5">(O75-O74)/O74*100</f>
        <v>1.7931904853356693</v>
      </c>
      <c r="Q75" s="39">
        <f t="shared" si="4"/>
        <v>31.907786209171888</v>
      </c>
    </row>
    <row r="76" spans="2:17" x14ac:dyDescent="0.25">
      <c r="B76" s="40" t="s">
        <v>107</v>
      </c>
      <c r="C76" s="41">
        <v>701.2</v>
      </c>
      <c r="D76" s="42">
        <v>275.89999999999998</v>
      </c>
      <c r="E76" s="42">
        <v>529.20000000000005</v>
      </c>
      <c r="F76" s="42">
        <v>547.29999999999995</v>
      </c>
      <c r="G76" s="42">
        <v>468.3</v>
      </c>
      <c r="H76" s="42">
        <v>538.29999999999995</v>
      </c>
      <c r="I76" s="42">
        <v>363.5</v>
      </c>
      <c r="J76" s="42">
        <v>221.3</v>
      </c>
      <c r="K76" s="42">
        <v>380.2</v>
      </c>
      <c r="L76" s="43">
        <v>183.9</v>
      </c>
      <c r="M76" s="43">
        <v>622.70000000000005</v>
      </c>
      <c r="N76" s="43">
        <v>407.8</v>
      </c>
      <c r="O76" s="44">
        <f t="shared" si="2"/>
        <v>565.11390000000006</v>
      </c>
      <c r="P76" s="44">
        <f t="shared" si="5"/>
        <v>1.5407545562844573</v>
      </c>
      <c r="Q76" s="39">
        <f t="shared" si="4"/>
        <v>32.153413922093371</v>
      </c>
    </row>
    <row r="77" spans="2:17" x14ac:dyDescent="0.25">
      <c r="B77" s="40" t="s">
        <v>108</v>
      </c>
      <c r="C77" s="41">
        <v>707.7</v>
      </c>
      <c r="D77" s="42">
        <v>278</v>
      </c>
      <c r="E77" s="42">
        <v>535.6</v>
      </c>
      <c r="F77" s="42">
        <v>555.6</v>
      </c>
      <c r="G77" s="42">
        <v>473.9</v>
      </c>
      <c r="H77" s="42">
        <v>546.5</v>
      </c>
      <c r="I77" s="42">
        <v>364.6</v>
      </c>
      <c r="J77" s="42">
        <v>221.7</v>
      </c>
      <c r="K77" s="42">
        <v>381.7</v>
      </c>
      <c r="L77" s="43">
        <v>183.9</v>
      </c>
      <c r="M77" s="43">
        <v>625.6</v>
      </c>
      <c r="N77" s="43">
        <v>410</v>
      </c>
      <c r="O77" s="44">
        <f t="shared" si="2"/>
        <v>570.59700000000009</v>
      </c>
      <c r="P77" s="44">
        <f t="shared" si="5"/>
        <v>0.97026457852125658</v>
      </c>
      <c r="Q77" s="39">
        <f t="shared" si="4"/>
        <v>28.300188943595501</v>
      </c>
    </row>
    <row r="78" spans="2:17" x14ac:dyDescent="0.25">
      <c r="B78" s="40" t="s">
        <v>109</v>
      </c>
      <c r="C78" s="41">
        <v>714.1</v>
      </c>
      <c r="D78" s="42">
        <v>281.7</v>
      </c>
      <c r="E78" s="42">
        <v>539.6</v>
      </c>
      <c r="F78" s="42">
        <v>563.6</v>
      </c>
      <c r="G78" s="42">
        <v>477.7</v>
      </c>
      <c r="H78" s="42">
        <v>551.4</v>
      </c>
      <c r="I78" s="42">
        <v>365.8</v>
      </c>
      <c r="J78" s="42">
        <v>222</v>
      </c>
      <c r="K78" s="42">
        <v>383.2</v>
      </c>
      <c r="L78" s="43">
        <v>183.9</v>
      </c>
      <c r="M78" s="43">
        <v>637.70000000000005</v>
      </c>
      <c r="N78" s="43">
        <v>414.4</v>
      </c>
      <c r="O78" s="44">
        <f>SUMPRODUCT(C78:N78, $C$8:$N$8)/SUM($C$8:$N$8)</f>
        <v>575.86560000000009</v>
      </c>
      <c r="P78" s="44">
        <f t="shared" si="5"/>
        <v>0.9233487032003308</v>
      </c>
      <c r="Q78" s="39">
        <f t="shared" si="4"/>
        <v>24.984747650942918</v>
      </c>
    </row>
    <row r="79" spans="2:17" x14ac:dyDescent="0.25">
      <c r="B79" s="40" t="s">
        <v>110</v>
      </c>
      <c r="C79" s="41">
        <v>721.4</v>
      </c>
      <c r="D79" s="42">
        <v>282.5</v>
      </c>
      <c r="E79" s="42">
        <v>544.1</v>
      </c>
      <c r="F79" s="42">
        <v>568.70000000000005</v>
      </c>
      <c r="G79" s="42">
        <v>482.1</v>
      </c>
      <c r="H79" s="42">
        <v>556.4</v>
      </c>
      <c r="I79" s="42">
        <v>366.4</v>
      </c>
      <c r="J79" s="42">
        <v>222.3</v>
      </c>
      <c r="K79" s="42">
        <v>384.7</v>
      </c>
      <c r="L79" s="43">
        <v>183.9</v>
      </c>
      <c r="M79" s="43">
        <v>641.5</v>
      </c>
      <c r="N79" s="43">
        <v>418.3</v>
      </c>
      <c r="O79" s="44">
        <f t="shared" ref="O79:O82" si="6">SUMPRODUCT(C79:N79, $C$8:$N$8)/SUM($C$8:$N$8)</f>
        <v>581.06100000000004</v>
      </c>
      <c r="P79" s="44">
        <f t="shared" si="5"/>
        <v>0.9021896775914291</v>
      </c>
      <c r="Q79" s="39">
        <f t="shared" ref="Q79:Q82" si="7">(O79-O67)/O67*100</f>
        <v>23.524110927037238</v>
      </c>
    </row>
    <row r="80" spans="2:17" x14ac:dyDescent="0.25">
      <c r="B80" s="40" t="s">
        <v>111</v>
      </c>
      <c r="C80" s="41">
        <v>728.7</v>
      </c>
      <c r="D80" s="42">
        <v>283.60000000000002</v>
      </c>
      <c r="E80" s="42">
        <v>548.9</v>
      </c>
      <c r="F80" s="42">
        <v>570.9</v>
      </c>
      <c r="G80" s="42">
        <v>486.4</v>
      </c>
      <c r="H80" s="42">
        <v>560.70000000000005</v>
      </c>
      <c r="I80" s="42">
        <v>367.3</v>
      </c>
      <c r="J80" s="42">
        <v>222.7</v>
      </c>
      <c r="K80" s="42">
        <v>386.3</v>
      </c>
      <c r="L80" s="43">
        <v>183.9</v>
      </c>
      <c r="M80" s="43">
        <v>648.4</v>
      </c>
      <c r="N80" s="43">
        <v>421.7</v>
      </c>
      <c r="O80" s="44">
        <f t="shared" si="6"/>
        <v>585.86500000000012</v>
      </c>
      <c r="P80" s="44">
        <f t="shared" si="5"/>
        <v>0.82676345512778981</v>
      </c>
      <c r="Q80" s="39">
        <f t="shared" si="7"/>
        <v>22.071789751441251</v>
      </c>
    </row>
    <row r="81" spans="2:17" x14ac:dyDescent="0.25">
      <c r="B81" s="40" t="s">
        <v>112</v>
      </c>
      <c r="C81" s="41">
        <v>735.6</v>
      </c>
      <c r="D81" s="42">
        <v>285</v>
      </c>
      <c r="E81" s="42">
        <v>553</v>
      </c>
      <c r="F81" s="42">
        <v>575.6</v>
      </c>
      <c r="G81" s="42">
        <v>490.6</v>
      </c>
      <c r="H81" s="42">
        <v>563.1</v>
      </c>
      <c r="I81" s="42">
        <v>368.3</v>
      </c>
      <c r="J81" s="42">
        <v>222.8</v>
      </c>
      <c r="K81" s="42">
        <v>389.2</v>
      </c>
      <c r="L81" s="43">
        <v>184.2</v>
      </c>
      <c r="M81" s="43">
        <v>650.70000000000005</v>
      </c>
      <c r="N81" s="43">
        <v>425</v>
      </c>
      <c r="O81" s="44">
        <f t="shared" si="6"/>
        <v>590.74320000000012</v>
      </c>
      <c r="P81" s="44">
        <f t="shared" si="5"/>
        <v>0.83264915978936982</v>
      </c>
      <c r="Q81" s="39">
        <f t="shared" si="7"/>
        <v>20.560599465017024</v>
      </c>
    </row>
    <row r="82" spans="2:17" x14ac:dyDescent="0.25">
      <c r="B82" s="40" t="s">
        <v>113</v>
      </c>
      <c r="C82" s="41">
        <v>752</v>
      </c>
      <c r="D82" s="42">
        <v>288.7</v>
      </c>
      <c r="E82" s="42">
        <v>558.9</v>
      </c>
      <c r="F82" s="42">
        <v>592</v>
      </c>
      <c r="G82" s="42">
        <v>495</v>
      </c>
      <c r="H82" s="42">
        <v>597.9</v>
      </c>
      <c r="I82" s="42">
        <v>462.3</v>
      </c>
      <c r="J82" s="42">
        <v>223.3</v>
      </c>
      <c r="K82" s="42">
        <v>390.6</v>
      </c>
      <c r="L82" s="43">
        <v>184.2</v>
      </c>
      <c r="M82" s="43">
        <v>670.5</v>
      </c>
      <c r="N82" s="43">
        <v>430.1</v>
      </c>
      <c r="O82" s="44">
        <f t="shared" si="6"/>
        <v>611.48509999999999</v>
      </c>
      <c r="P82" s="44">
        <f t="shared" si="5"/>
        <v>3.5111534081136897</v>
      </c>
      <c r="Q82" s="39">
        <f t="shared" si="7"/>
        <v>21.110860234859754</v>
      </c>
    </row>
  </sheetData>
  <autoFilter ref="B7:M8" xr:uid="{F15013A2-F6BF-49E3-908F-A6706A8F426A}"/>
  <phoneticPr fontId="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Weights</vt:lpstr>
      <vt:lpstr>Monthly CPI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Reanata Ramsey</dc:creator>
  <cp:keywords/>
  <dc:description/>
  <cp:lastModifiedBy>Reanata Ramsey</cp:lastModifiedBy>
  <cp:revision/>
  <dcterms:created xsi:type="dcterms:W3CDTF">2026-03-24T20:05:09Z</dcterms:created>
  <dcterms:modified xsi:type="dcterms:W3CDTF">2026-06-03T01:37:59Z</dcterms:modified>
  <cp:category/>
  <cp:contentStatus/>
</cp:coreProperties>
</file>